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01 - Projekty aktuální, AD\H25\H25-006 - Stěnava-Broumov\01 - Projekt H25-006\F - Soupis prací\NÁNOSY\"/>
    </mc:Choice>
  </mc:AlternateContent>
  <bookViews>
    <workbookView xWindow="0" yWindow="0" windowWidth="0" windowHeight="0"/>
  </bookViews>
  <sheets>
    <sheet name="Rekapitulace stavby" sheetId="1" r:id="rId1"/>
    <sheet name="SO 01 - odtěžení nánosů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odtěžení nánosů'!$C$83:$K$151</definedName>
    <definedName name="_xlnm.Print_Area" localSheetId="1">'SO 01 - odtěžení nánosů'!$C$4:$J$39,'SO 01 - odtěžení nánosů'!$C$45:$J$65,'SO 01 - odtěžení nánosů'!$C$71:$K$151</definedName>
    <definedName name="_xlnm.Print_Titles" localSheetId="1">'SO 01 - odtěžení nánosů'!$83:$83</definedName>
    <definedName name="_xlnm._FilterDatabase" localSheetId="2" hidden="1">'VON - Vedlejší a ostatní ...'!$C$84:$K$142</definedName>
    <definedName name="_xlnm.Print_Area" localSheetId="2">'VON - Vedlejší a ostatní ...'!$C$4:$J$39,'VON - Vedlejší a ostatní ...'!$C$45:$J$66,'VON - Vedlejší a ostatní ...'!$C$72:$K$142</definedName>
    <definedName name="_xlnm.Print_Titles" localSheetId="2">'VON - Vedlejší a ostatní ...'!$84:$84</definedName>
    <definedName name="_xlnm.Print_Area" localSheetId="3">'Seznam figur'!$C$4:$G$25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2" r="J37"/>
  <c r="J36"/>
  <c i="1" r="AY55"/>
  <c i="2" r="J35"/>
  <c i="1" r="AX55"/>
  <c i="2" r="BI140"/>
  <c r="BH140"/>
  <c r="BG140"/>
  <c r="BF140"/>
  <c r="T140"/>
  <c r="T139"/>
  <c r="R140"/>
  <c r="R139"/>
  <c r="P140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16"/>
  <c r="BH116"/>
  <c r="BG116"/>
  <c r="BF116"/>
  <c r="T116"/>
  <c r="R116"/>
  <c r="P116"/>
  <c r="BI105"/>
  <c r="BH105"/>
  <c r="BG105"/>
  <c r="BF105"/>
  <c r="T105"/>
  <c r="R105"/>
  <c r="P105"/>
  <c r="BI96"/>
  <c r="BH96"/>
  <c r="BG96"/>
  <c r="BF96"/>
  <c r="T96"/>
  <c r="R96"/>
  <c r="P96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3" r="J136"/>
  <c r="J88"/>
  <c i="2" r="BK132"/>
  <c r="BK116"/>
  <c i="3" r="J99"/>
  <c r="BK123"/>
  <c r="BK92"/>
  <c r="BK116"/>
  <c r="J90"/>
  <c i="2" r="J132"/>
  <c r="J140"/>
  <c i="3" r="BK90"/>
  <c r="BK104"/>
  <c i="1" r="AS54"/>
  <c i="3" r="J116"/>
  <c r="BK121"/>
  <c i="2" r="F34"/>
  <c r="J136"/>
  <c r="BK96"/>
  <c i="3" r="BK136"/>
  <c i="2" r="J96"/>
  <c r="BK129"/>
  <c r="J116"/>
  <c i="3" r="J92"/>
  <c r="BK95"/>
  <c r="BK138"/>
  <c r="BK99"/>
  <c r="BK125"/>
  <c i="2" r="BK105"/>
  <c r="J129"/>
  <c i="3" r="J132"/>
  <c r="J129"/>
  <c i="2" r="F36"/>
  <c i="3" r="BK88"/>
  <c r="BK101"/>
  <c r="BK129"/>
  <c r="J104"/>
  <c r="J140"/>
  <c i="2" r="F35"/>
  <c r="J87"/>
  <c i="3" r="J138"/>
  <c i="2" r="BK140"/>
  <c r="F37"/>
  <c r="J34"/>
  <c r="J105"/>
  <c i="3" r="J125"/>
  <c r="J123"/>
  <c r="BK97"/>
  <c r="BK140"/>
  <c r="J97"/>
  <c i="2" r="BK136"/>
  <c r="BK87"/>
  <c i="3" r="J121"/>
  <c r="BK132"/>
  <c r="J95"/>
  <c r="J101"/>
  <c i="2" l="1" r="BK86"/>
  <c r="J86"/>
  <c r="J61"/>
  <c r="P128"/>
  <c i="3" r="R120"/>
  <c i="2" r="T86"/>
  <c i="3" r="R87"/>
  <c r="R86"/>
  <c r="BK120"/>
  <c r="J120"/>
  <c r="J63"/>
  <c r="BK128"/>
  <c r="J128"/>
  <c r="J64"/>
  <c r="R128"/>
  <c r="BK135"/>
  <c r="J135"/>
  <c r="J65"/>
  <c i="2" r="R86"/>
  <c r="R85"/>
  <c r="R84"/>
  <c r="R128"/>
  <c i="3" r="P87"/>
  <c r="P86"/>
  <c r="P120"/>
  <c r="T128"/>
  <c r="P135"/>
  <c i="2" r="BK128"/>
  <c r="J128"/>
  <c r="J62"/>
  <c i="3" r="BK87"/>
  <c r="J87"/>
  <c r="J61"/>
  <c r="T120"/>
  <c r="T135"/>
  <c i="2" r="P86"/>
  <c r="P85"/>
  <c r="P84"/>
  <c i="1" r="AU55"/>
  <c i="2" r="T128"/>
  <c i="3" r="T87"/>
  <c r="T86"/>
  <c r="P128"/>
  <c r="R135"/>
  <c i="2" r="BK135"/>
  <c r="J135"/>
  <c r="J63"/>
  <c r="BK139"/>
  <c r="J139"/>
  <c r="J64"/>
  <c i="3" r="BE140"/>
  <c r="F55"/>
  <c r="BE90"/>
  <c r="BE97"/>
  <c r="BE121"/>
  <c r="J52"/>
  <c r="BE99"/>
  <c r="BE125"/>
  <c r="BE129"/>
  <c r="BE132"/>
  <c r="BE136"/>
  <c r="BE138"/>
  <c r="E48"/>
  <c r="BE88"/>
  <c r="BE116"/>
  <c r="BE92"/>
  <c r="BE95"/>
  <c r="BE101"/>
  <c r="BE104"/>
  <c r="BE123"/>
  <c i="1" r="AW55"/>
  <c i="2" r="E48"/>
  <c r="J52"/>
  <c r="F55"/>
  <c r="BE87"/>
  <c r="BE96"/>
  <c r="BE105"/>
  <c r="BE116"/>
  <c r="BE129"/>
  <c r="BE132"/>
  <c r="BE136"/>
  <c r="BE140"/>
  <c i="1" r="BC55"/>
  <c r="BA55"/>
  <c r="BB55"/>
  <c r="BD55"/>
  <c i="3" r="J34"/>
  <c i="1" r="AW56"/>
  <c i="3" r="F35"/>
  <c i="1" r="BB56"/>
  <c r="BB54"/>
  <c r="AX54"/>
  <c i="3" r="F34"/>
  <c i="1" r="BA56"/>
  <c r="BA54"/>
  <c r="AW54"/>
  <c r="AK30"/>
  <c i="3" r="F37"/>
  <c i="1" r="BD56"/>
  <c r="BD54"/>
  <c r="W33"/>
  <c i="3" r="F36"/>
  <c i="1" r="BC56"/>
  <c r="BC54"/>
  <c r="AY54"/>
  <c i="3" l="1" r="T119"/>
  <c r="T85"/>
  <c r="P119"/>
  <c r="P85"/>
  <c i="1" r="AU56"/>
  <c i="2" r="T85"/>
  <c r="T84"/>
  <c i="3" r="R119"/>
  <c r="R85"/>
  <c i="2" r="BK85"/>
  <c r="J85"/>
  <c r="J60"/>
  <c i="3" r="BK86"/>
  <c r="J86"/>
  <c r="J60"/>
  <c r="BK119"/>
  <c r="J119"/>
  <c r="J62"/>
  <c i="1" r="W31"/>
  <c i="2" r="F33"/>
  <c i="1" r="AZ55"/>
  <c i="3" r="J33"/>
  <c i="1" r="AV56"/>
  <c r="AT56"/>
  <c r="W32"/>
  <c i="2" r="J33"/>
  <c i="1" r="AV55"/>
  <c r="AT55"/>
  <c r="W30"/>
  <c r="AU54"/>
  <c i="3" r="F33"/>
  <c i="1" r="AZ56"/>
  <c i="2" l="1" r="BK84"/>
  <c r="J84"/>
  <c r="J59"/>
  <c i="3" r="BK85"/>
  <c r="J85"/>
  <c r="J30"/>
  <c i="1" r="AG56"/>
  <c r="AZ54"/>
  <c r="AV54"/>
  <c r="AK29"/>
  <c i="2" r="J30"/>
  <c i="1" r="AG55"/>
  <c r="AG54"/>
  <c r="AK26"/>
  <c i="3" l="1" r="J39"/>
  <c r="J59"/>
  <c i="2" r="J39"/>
  <c i="1" r="AN55"/>
  <c r="AK35"/>
  <c r="AN56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<sst xmlns="http://schemas.openxmlformats.org/spreadsheetml/2006/main">
  <si>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</si>
  <si>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</si>
  <si>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</si>
  <si>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</si>
  <si>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</si>
  <si>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{a82a4203-a227-4945-8b3d-185d620450e2}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</si>
  <si>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</si>
  <si>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</si>
  <si>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</si>
  <si>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</si>
  <si>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</si>
  <si>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</si>
  <si>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</si>
  <si>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</si>
  <si>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H25-006_2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</si>
  <si>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</si>
  <si>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</si>
  <si>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Stěnava, Broumov, obnova LB zdi a těžení nánosů – zpracování PD, č. akce 119251002 Stěnava, Broumov, odstranění nánosů</t>
  </si>
  <si>
    <t>KSO:</t>
  </si>
  <si>
    <t>833 2</t>
  </si>
  <si>
    <t>CC-CZ:</t>
  </si>
  <si>
    <t/>
  </si>
  <si>
    <t>Místo:</t>
  </si>
  <si>
    <t>Broumov</t>
  </si>
  <si>
    <t>Datum:</t>
  </si>
  <si>
    <t>26. 5. 2025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</si>
  <si>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</si>
  <si>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</si>
  <si>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</si>
  <si>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</si>
  <si>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</si>
  <si>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</si>
  <si>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</si>
  <si>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</si>
  <si>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</si>
  <si>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27221253</t>
  </si>
  <si>
    <t>HG partner s.r.o.</t>
  </si>
  <si>
    <t>CZ27221253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</si>
  <si>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</si>
  <si>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</si>
  <si>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</si>
  <si>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</si>
  <si>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</si>
  <si>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</si>
  <si>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</si>
  <si>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</si>
  <si>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</si>
  <si>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</si>
  <si>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</si>
  <si>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</si>
  <si>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</si>
  <si>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</si>
  <si>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</si>
  <si>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</si>
  <si>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</si>
  <si>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</si>
  <si>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</si>
  <si>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</si>
  <si>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</si>
  <si>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</si>
  <si>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</si>
  <si>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</si>
  <si>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</si>
  <si>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</si>
  <si>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</si>
  <si>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</si>
  <si>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</si>
  <si>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</si>
  <si>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</si>
  <si>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</si>
  <si>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</si>
  <si>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</si>
  <si>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</si>
  <si>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</si>
  <si>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</si>
  <si>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</si>
  <si>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</si>
  <si>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</si>
  <si>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</si>
  <si>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</si>
  <si>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</si>
  <si>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</si>
  <si>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odtěžení nánosů</t>
  </si>
  <si>
    <t>STA</t>
  </si>
  <si>
    <t>1</t>
  </si>
  <si>
    <t>{4fe5e169-6327-44cf-bc5f-7665eed178cb}</t>
  </si>
  <si>
    <t>2</t>
  </si>
  <si>
    <t>VON</t>
  </si>
  <si>
    <t>Vedlejší a ostatní náklady</t>
  </si>
  <si>
    <t>{637604d1-0d81-4935-acc1-a065bc9dc394}</t>
  </si>
  <si>
    <t>výkop</t>
  </si>
  <si>
    <t>výkop pro těleso hráze</t>
  </si>
  <si>
    <t>m3</t>
  </si>
  <si>
    <t>1051</t>
  </si>
  <si>
    <t>KRYCÍ LIST SOUPISU PRACÍ</t>
  </si>
  <si>
    <t>Objekt:</t>
  </si>
  <si>
    <t>SO 01 - odtěžení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</si>
  <si>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</si>
  <si>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</si>
  <si>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</si>
  <si>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</si>
  <si>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</si>
  <si>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</si>
  <si>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</si>
  <si>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</si>
  <si>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</si>
  <si>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</si>
  <si>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</si>
  <si>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</si>
  <si>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</si>
  <si>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</si>
  <si>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</si>
  <si>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</si>
  <si>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</si>
  <si>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</si>
  <si>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</si>
  <si>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</si>
  <si>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</si>
  <si>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</si>
  <si>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</si>
  <si>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</si>
  <si>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</si>
  <si>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</si>
  <si>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</si>
  <si>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01.4</t>
  </si>
  <si>
    <t>Odstranění travní vegetace, naložení a odvoz do 20 km, vč. poplatku za likvidaci dle platné legislativy</t>
  </si>
  <si>
    <t>m2</t>
  </si>
  <si>
    <t>4</t>
  </si>
  <si>
    <t>-675036255</t>
  </si>
  <si>
    <t>PP</t>
  </si>
  <si>
    <t>P</t>
  </si>
  <si>
    <t>Poznámka k položce:_x000d_
- vč. přemístění korytem toku, vyzdvihnutí v místě nakládky a přeložení na nákladní automobil</t>
  </si>
  <si>
    <t>VV</t>
  </si>
  <si>
    <t>882,39 "D.1 TZ - kap. D.1.2.b tab. charakteristika úseků - úsek 1 - sečení travní vegetace</t>
  </si>
  <si>
    <t>202,06 "D.1 TZ - kap. D.1.2.b tab. charakteristika úseků - úsek 2 - sečení travní vegetace</t>
  </si>
  <si>
    <t>342,19 "D.1 TZ - kap. D.1.2.b tab. charakteristika úseků - úsek 3 - sečení travní vegetace</t>
  </si>
  <si>
    <t>723,26 "D.1 TZ - kap. D.1.2.b tab. charakteristika úseků - úsek 4 - sečení travní vegetace</t>
  </si>
  <si>
    <t>634,28 "D.1 TZ - kap. D.1.2.b tab. charakteristika úseků - úsek 5 - sečení travní vegetace</t>
  </si>
  <si>
    <t>Součet</t>
  </si>
  <si>
    <t>AGR 01.1</t>
  </si>
  <si>
    <t>Odtěžení nánosů strojně</t>
  </si>
  <si>
    <t>136517163</t>
  </si>
  <si>
    <t>Poznámka k položce:_x000d_
- předpoklád provedení strojního vytěžení nánosů běžnou mechanizací._x000d_
- zhotovitel může uvažovat jiný způsob vytěžení nánosů dle svých možností, zvyklostí,technického a technologického vybavení._x000d_
- zhotovitel při stanovení nabídkové ceny zohlednil veškeré náklady na pomocné konstrukce pro zdárné provedení a průběžnou kontrolu např. jímky, převod vody, pomocné hrázky, rýhypro odklon proudu, vysakovací laguny apod.</t>
  </si>
  <si>
    <t>247 "D.1 TZ - kap. D.1.2.b tab. charakteristika úseků - úsek 1 - sediment</t>
  </si>
  <si>
    <t>72 "D.1 TZ - kap. D.1.2.b tab. charakteristika úseků - úsek 2 - sediment</t>
  </si>
  <si>
    <t>100 "D.1 TZ - kap. D.1.2.b tab. charakteristika úseků - úsek 3 - sediment</t>
  </si>
  <si>
    <t>276 "D.1 TZ - kap. D.1.2.b tab. charakteristika úseků - úsek 4 - sediment</t>
  </si>
  <si>
    <t>356 "D.1 TZ - kap. D.1.2.b tab. charakteristika úseků - úsek 5 - sediment</t>
  </si>
  <si>
    <t>3</t>
  </si>
  <si>
    <t>AGR 01.2</t>
  </si>
  <si>
    <t>Přemístění a manipulace s vytěženým materiálem vodorovně i svisle, včetně jeho naložení na nákladní automobil</t>
  </si>
  <si>
    <t>-2089897686</t>
  </si>
  <si>
    <t>Poznámka k položce:_x000d_
- Včetně veškerých případných nákladů spojených s přesunem materiálu např. poplatku za uložení na meziskládce.</t>
  </si>
  <si>
    <t>FIG</t>
  </si>
  <si>
    <t>Rozpad figury: výkop</t>
  </si>
  <si>
    <t>AGR 01.3</t>
  </si>
  <si>
    <t>Likvidace nánosů v souladu s platnou legislativou, vč. případného poplatku za uložení</t>
  </si>
  <si>
    <t>-871408658</t>
  </si>
  <si>
    <t xml:space="preserve">Poznámka k položce:_x000d_
- konečný způsob nakládání s vytěženým sedimentem a konkrétní místo likvidace sedimentu stanoví zhotovitel po domluvě s investorem na základě podrobných rozborů nánosu, viz TZ_x000d_
- vč. poplatku za uložení_x000d_
- likvidace v souladu se zákonem č. 541/2020 Sb., o odpadech a jeho prováděcími předpisy_x000d_
- V případě odkupu vyzískaného materiálu uchazeč uvede jednotkovou cenu v položce AGR 01.5 a jednotkovou cenu u položky AGR 01.3 nevyplňuje! </t>
  </si>
  <si>
    <t>Vodorovné konstrukce</t>
  </si>
  <si>
    <t>5</t>
  </si>
  <si>
    <t>AGR 01.6</t>
  </si>
  <si>
    <t>M+D osazení pískovcového kamene velikosti 300-500 kg v korytě</t>
  </si>
  <si>
    <t>kus</t>
  </si>
  <si>
    <t>-752113112</t>
  </si>
  <si>
    <t>4 "D.1 TZ - D.1.1 - umístění 4 pískovcových kamenů velikosti 300-500 kg</t>
  </si>
  <si>
    <t>6</t>
  </si>
  <si>
    <t>AGR 01.7</t>
  </si>
  <si>
    <t xml:space="preserve">Přemístění stávajícího kamene v korytě mimo oblast těžby a jeho navrácení na původní  místo</t>
  </si>
  <si>
    <t>-1032138190</t>
  </si>
  <si>
    <t>Přemístění stávajícího kamene v korytě mimo oblast těžby a jeho navrácení na původní místo</t>
  </si>
  <si>
    <t xml:space="preserve">1 "D.1 TZ - D.1.1 - přemístění  stávajícího kamene </t>
  </si>
  <si>
    <t>998</t>
  </si>
  <si>
    <t>Přesun hmot</t>
  </si>
  <si>
    <t>7</t>
  </si>
  <si>
    <t>998332011</t>
  </si>
  <si>
    <t>Přesun hmot pro úpravy vodních toků a kanály</t>
  </si>
  <si>
    <t>t</t>
  </si>
  <si>
    <t>CS ÚRS 2025 01</t>
  </si>
  <si>
    <t>-927268873</t>
  </si>
  <si>
    <t>Přesun hmot pro úpravy vodních toků a kanály, hráze rybníků apod. dopravní vzdálenost do 500 m</t>
  </si>
  <si>
    <t>Online PSC</t>
  </si>
  <si>
    <t>https://podminky.urs.cz/item/CS_URS_2025_01/998332011</t>
  </si>
  <si>
    <t>VRN</t>
  </si>
  <si>
    <t>Vedlejší rozpočtové náklady</t>
  </si>
  <si>
    <t>8</t>
  </si>
  <si>
    <t>AGR 01.5</t>
  </si>
  <si>
    <t>Odkup vyzískaného říčního materiálu</t>
  </si>
  <si>
    <t>1473581117</t>
  </si>
  <si>
    <t xml:space="preserve">Poznámka k položce:_x000d_
- v případě likvidace nánosu jako odpadu v souladu s legislativou uchazeč uvede jednotkovou cenu v položce AGR 01.3 a jednotkovou cenu u položky AGR 01.5 nevyplňuje! _x000d_
- Zhotovitel bere na vědomí, že sediment odkupuje jako surový říční materiál a nejedná se o výrobek, tedy objednatel neposkytuje kromě již uvedených informací žádné certifikace a podobně. Přechod vlastnictví a rizika k tomutonánosu přechází z objednatele na zhotovitele okamžikem vytěžení materiálu z vodního prostředí.
 _x000d_
- Zhotovitel při stanovení nabídkové ceny za odkup zohlednil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
</t>
  </si>
  <si>
    <t>-výkop</t>
  </si>
  <si>
    <t>VON - Vedlejší a ostatní náklady</t>
  </si>
  <si>
    <t>OST - Vedlejší a ostatní rozpočtové náklady</t>
  </si>
  <si>
    <t xml:space="preserve">    09 - Ostatní náklady</t>
  </si>
  <si>
    <t>VRN - Vedlejší rozpočtové náklady</t>
  </si>
  <si>
    <t xml:space="preserve">    A 02 - Projektová dokumentace - ostatní náklady</t>
  </si>
  <si>
    <t xml:space="preserve">    A 03 - Geodetické práce a vytýčení</t>
  </si>
  <si>
    <t xml:space="preserve">    A 01 - Vedlejší a ostatní rozpočtové náklady</t>
  </si>
  <si>
    <t>OST</t>
  </si>
  <si>
    <t>Vedlejší a ostatní rozpočtové náklady</t>
  </si>
  <si>
    <t>09</t>
  </si>
  <si>
    <t>Ostatní náklady</t>
  </si>
  <si>
    <t>R 037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</si>
  <si>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</si>
  <si>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</si>
  <si>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1024</t>
  </si>
  <si>
    <t>1731654545</t>
  </si>
  <si>
    <t>R 0931</t>
  </si>
  <si>
    <t>Provedení pasportizace stávajících nemovitostí (vč. pozemků) a jejich příslušenství, zajištění fotodokumentace stávajícího stavu přístupových cest</t>
  </si>
  <si>
    <t>842432273</t>
  </si>
  <si>
    <t>094</t>
  </si>
  <si>
    <t>Zajištění vytyčení veškerých podzemních zařízení</t>
  </si>
  <si>
    <t>1412307986</t>
  </si>
  <si>
    <t>Zajištění vytýčení veškerých podzemních zařízení</t>
  </si>
  <si>
    <t>Poznámka k položce:_x000d_
- vč. zajištění ochrany vodovodu podél mostu</t>
  </si>
  <si>
    <t>R 095</t>
  </si>
  <si>
    <t>Zajištění šetření o podzemních sítích vč. zajištění nových vyjádření v případě, že před realizací pozbyly platnosti</t>
  </si>
  <si>
    <t>2034841008</t>
  </si>
  <si>
    <t>R 0993</t>
  </si>
  <si>
    <t>Zajištění dopravně inženýrských opatření</t>
  </si>
  <si>
    <t>612557931</t>
  </si>
  <si>
    <t>Zajištění dopravně inženýrských opatření
- zajištění dopravně inženýrských opatření a jejich projednání příslušným orgánem
- zajištění zřízení a likvidace dopravního značení včetně případné světelné signalizace
- zajištění vydání povolení zvláštního užívání komunikace za účelem stanovení přechodné úpravy silnič. provozu</t>
  </si>
  <si>
    <t>R 0994</t>
  </si>
  <si>
    <t>Zajištění podrobných rozborů nánosů dle příslušných norem a dalších předpisů a nařízení platných v ČR</t>
  </si>
  <si>
    <t>-1705174912</t>
  </si>
  <si>
    <t>R 0997</t>
  </si>
  <si>
    <t xml:space="preserve">Vypracování Plánu BOZP </t>
  </si>
  <si>
    <t>-1946381200</t>
  </si>
  <si>
    <t>Poznámka k položce:_x000d_
Zpracování plánu BOZP nezávislým koordinátorem._x000d_
- Koordinátor BOZP musí jednat nestranně a nezávisle na zhotoviteli, i když je jím finančně hrazen._x000d_
- Musí mít zajištěné podmínky pro výkon své funkce bez vnějšího ovlivňování, aby nedocházelo ke střetu zájmů._x000d_
Plán BOZP a jeho koordinace musí být v souladu se zákonem č. 309/2006 Sb. a souvisejícími právními předpisy._x000d_
Koordinátor BOZP musí splňovat odbornou způsobilost dle platné legislativy, včetně příslušné kvalifikace,_x000d_
Musí být zajištěna transparentnost vztahů mezi koordinátorem, zhotovitelem a investorem._x000d_
Koordinátor BOZP nesmí být smluvně vázán způsobem, který by mohl ovlivnit jeho nestrannost a rozhodovací pravomoci.</t>
  </si>
  <si>
    <t>09921</t>
  </si>
  <si>
    <t>Zajištění biologického dozoru odborně způsobilou osobou, vč. transferu chráněných druhů živočichů</t>
  </si>
  <si>
    <t>-1900451883</t>
  </si>
  <si>
    <t>"viz příloha ...."</t>
  </si>
  <si>
    <t>- biologický dozor</t>
  </si>
  <si>
    <t>- zajištění transferu</t>
  </si>
  <si>
    <t>- zajištění terénního monitoringu staveniště</t>
  </si>
  <si>
    <t>- sledování výskytu ochranářsky významných organismů</t>
  </si>
  <si>
    <t>- zajištění plnění podmínek orgánu ochrany přírody</t>
  </si>
  <si>
    <t xml:space="preserve"> -koordinace prací biologického servisu</t>
  </si>
  <si>
    <t>- zpracování zprávy o výsledcích biologického dozoru</t>
  </si>
  <si>
    <t>9</t>
  </si>
  <si>
    <t>R23</t>
  </si>
  <si>
    <t>Zajištění slovení rybí osádky</t>
  </si>
  <si>
    <t>-1107194633</t>
  </si>
  <si>
    <t>Poznámka k položce:_x000d_
- zajištění Biologického dozoru, včetně případného transferu zastižených živočichů</t>
  </si>
  <si>
    <t>A 02</t>
  </si>
  <si>
    <t>Projektová dokumentace - ostatní náklady</t>
  </si>
  <si>
    <t>10</t>
  </si>
  <si>
    <t>R 0210</t>
  </si>
  <si>
    <t>Vypracování Plánu opatření pro případ havárie</t>
  </si>
  <si>
    <t>kpl</t>
  </si>
  <si>
    <t>169805956</t>
  </si>
  <si>
    <t>Zhotovitelem vypracovaný Plán opatření pro případ havárie, pro případ úniku závadných látek (např. ropné produkty, cementové výluhy, odpadní vody z těsnících clon, atd.)</t>
  </si>
  <si>
    <t>11</t>
  </si>
  <si>
    <t>R 0221</t>
  </si>
  <si>
    <t>Zpracování Povodňového plánu dle §71 zákona č. 254/2001 Sb. včetně zajištění schválení příslušnými orgány správy a Povodím Labe, státní podnik</t>
  </si>
  <si>
    <t>1882011395</t>
  </si>
  <si>
    <t>R023</t>
  </si>
  <si>
    <t>Vypracování projektu skutečného provedení díla</t>
  </si>
  <si>
    <t>18998917</t>
  </si>
  <si>
    <t>Poznámka k položce:_x000d_
- 3 paré + 1 x CD, viz příloha B</t>
  </si>
  <si>
    <t>A 03</t>
  </si>
  <si>
    <t>Geodetické práce a vytýčení</t>
  </si>
  <si>
    <t>13</t>
  </si>
  <si>
    <t>R 031</t>
  </si>
  <si>
    <t>Vypracování geodetického zaměření skutečného stavu</t>
  </si>
  <si>
    <t>-226798384</t>
  </si>
  <si>
    <t>Poznámka k položce:_x000d_
- zaměření stavby zpracované ve 2 paré + 1 x CD</t>
  </si>
  <si>
    <t>14</t>
  </si>
  <si>
    <t>R 35</t>
  </si>
  <si>
    <t>Zajištění veškerých geodetických prací souvisejících s realizací díla</t>
  </si>
  <si>
    <t>-1466961531</t>
  </si>
  <si>
    <t>Zajištění veškerých geodetických prací souvisejících s realizací díla, včetně vytyčení obvodu staveniště</t>
  </si>
  <si>
    <t>Poznámka k položce:_x000d_
- zaměření seidmentů před realizací (ověření množství z PD), průběžné meření pro potřeby fakturace, potvrzení splnění parametrů akce</t>
  </si>
  <si>
    <t>A 01</t>
  </si>
  <si>
    <t>15</t>
  </si>
  <si>
    <t>R 03000</t>
  </si>
  <si>
    <t>Zajištění kompletního zařízení staveniště a jeho připojení na sítě, včetně veškerých energií pro provoz ZS</t>
  </si>
  <si>
    <t>-733898760</t>
  </si>
  <si>
    <t>- zajištění místnosti pro TDI v ZS vč. jejího vybavení
- zajištění ohlášení všech staveb zařízení staveniště dle zákona č. 283/2021 Sb.
- zajištění oplocení prostoru ZS, jeho napojení na inž. sítě
- zajištění oplocení prostoru staveniště
- zajištění následné likvidace všech objektů ZS včetně připojení na inž. sítě
- zajištění zřízení a odstranění dočasných komunikací, sjezdů a nájezdů po realizaci stavby
- zajištění ostahy stavby a staveniště po dobu realizace stavby
- zřízení čistících zón před výjezdem z obvodu staveniště
- provedení takových opatření, aby plochy obvodu staveniště nebyly znečištěny ropnými látkami a jinými podobnými produkty
- provedení takových opatření, aby nebyly překročeny limity prašnosti a hlučnosti pané obecně závaznou vyhláškou
- zajištění péče o nepředané objekty a konstrukce stavby, jejich ošetřování a zimní opatření
- zajištění ochrany veškeré zeleně v prostoru staveniště a v jeho bezprostřední blízkosti proti poškození během realizace stavby</t>
  </si>
  <si>
    <t>16</t>
  </si>
  <si>
    <t>R0115</t>
  </si>
  <si>
    <t>Vyklizení a zpřístupnění všech pozemků dotčených stavbou a jejich uvedení do předchozího stavu po dokončení stavby</t>
  </si>
  <si>
    <t>2023229475</t>
  </si>
  <si>
    <t>17</t>
  </si>
  <si>
    <t>R29121101</t>
  </si>
  <si>
    <t>Zřízení a odstranění zpevněných ploch na ZS a přístupech k toku, včetně uvedení všech dotčených pozemků do předchozího stavu (ohumusování a osetí), včetně případných oprav komunikace při jejím poškození zhotovitelem</t>
  </si>
  <si>
    <t>1757082622</t>
  </si>
  <si>
    <t xml:space="preserve">Poznámka k položce:_x000d_
- zajištění přístupů ke korytu a jejich obnova,  místa pro nakládku nánosu z koryta toku_x000d_
- zajištění proti poškození stávajících povrchů, obrubníků a dlažeb např. umístěním roznášecích prvků, nájezdů na obrubníky apod. _x000d_
- nezpevněné povrchy budou po dobu výstavby dočasně zpevněny a urovnány do původního stavu, tedy do stavu před realizací_x000d_
- v místech se zábradlím - demontáž stávajícího zábradlí odříznutím, po ukončení prací bude zábradlí přivařeno, spoje přebroušeny, ošetřeny proti korozi a natřeny stejným odstínem barvy jako stávající zábradlí</t>
  </si>
  <si>
    <t>SEZNAM FIGUR</t>
  </si>
  <si>
    <t>Výměra</t>
  </si>
  <si>
    <t>nový_kámen</t>
  </si>
  <si>
    <t>nově osazený pískovec hmotnosti 300-500 kg</t>
  </si>
  <si>
    <t>4*0,2 "D.1 TZ - D.1.1 - umístění 4 pískovcových kamenů velikosti 300-500 kg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</si>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</sst>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 indent="1"/>
    </xf>
    <xf numFmtId="0" fontId="21" fillId="0" borderId="0" xfId="0" applyFont="1" applyAlignment="1" applyProtection="1">
      <alignment horizontal="left" vertical="center" indent="1"/>
    </xf>
    <xf numFmtId="167" fontId="21" fillId="0" borderId="0" xfId="0" applyNumberFormat="1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833201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38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H25-006_2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Stěnava, Broumov, obnova LB zdi a těžení nánosů – zpracování PD, č. akce 119251002 Stěnava, Broumov, odstranění nánosů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Broumov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26. 5. 2025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HG partner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HG partner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odtěžení nánosů'!J30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'SO 01 - odtěžení nánosů'!P84</f>
        <v>0</v>
      </c>
      <c r="AV55" s="122">
        <f>'SO 01 - odtěžení nánosů'!J33</f>
        <v>0</v>
      </c>
      <c r="AW55" s="122">
        <f>'SO 01 - odtěžení nánosů'!J34</f>
        <v>0</v>
      </c>
      <c r="AX55" s="122">
        <f>'SO 01 - odtěžení nánosů'!J35</f>
        <v>0</v>
      </c>
      <c r="AY55" s="122">
        <f>'SO 01 - odtěžení nánosů'!J36</f>
        <v>0</v>
      </c>
      <c r="AZ55" s="122">
        <f>'SO 01 - odtěžení nánosů'!F33</f>
        <v>0</v>
      </c>
      <c r="BA55" s="122">
        <f>'SO 01 - odtěžení nánosů'!F34</f>
        <v>0</v>
      </c>
      <c r="BB55" s="122">
        <f>'SO 01 - odtěžení nánosů'!F35</f>
        <v>0</v>
      </c>
      <c r="BC55" s="122">
        <f>'SO 01 - odtěžení nánosů'!F36</f>
        <v>0</v>
      </c>
      <c r="BD55" s="124">
        <f>'SO 01 - odtěžení nánosů'!F37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xia867exTITejqQwd6UyxtMbI2Wpkm91YGg1SXhBLjRhIYZp2A3VSIdd//svlzPALXN2uLGz3+u0z3HKSQYjrA==" hashValue="1c8WpHvE+onmMhloBaVmVFOchOniJZvpGYnY8AqVop+2cWDImrOTq7JbpHc29vSMS5e0uWzm1SzYrxsudPjGO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dtěžení nánosů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30" t="s">
        <v>90</v>
      </c>
      <c r="BA2" s="130" t="s">
        <v>91</v>
      </c>
      <c r="BB2" s="130" t="s">
        <v>92</v>
      </c>
      <c r="BC2" s="130" t="s">
        <v>93</v>
      </c>
      <c r="BD2" s="130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119251002 Stěnava, Broumov, odstranění nánosů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96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26. 5. 2025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ROUND((SUM(BE84:BE151)),  2)</f>
        <v>0</v>
      </c>
      <c r="G33" s="40"/>
      <c r="H33" s="40"/>
      <c r="I33" s="151">
        <v>0.20999999999999999</v>
      </c>
      <c r="J33" s="150">
        <f>ROUND(((SUM(BE84:BE151))*I33),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ROUND((SUM(BF84:BF151)),  2)</f>
        <v>0</v>
      </c>
      <c r="G34" s="40"/>
      <c r="H34" s="40"/>
      <c r="I34" s="151">
        <v>0.12</v>
      </c>
      <c r="J34" s="150">
        <f>ROUND(((SUM(BF84:BF151))*I34),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ROUND((SUM(BG84:BG151)),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ROUND((SUM(BH84:BH151)),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ROUND((SUM(BI84:BI151)),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119251002 Stěnava, Broumov, odstranění nánosů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odtěžení nánosů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26. 5. 2025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8"/>
      <c r="C60" s="169"/>
      <c r="D60" s="170" t="s">
        <v>101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102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103</v>
      </c>
      <c r="E62" s="177"/>
      <c r="F62" s="177"/>
      <c r="G62" s="177"/>
      <c r="H62" s="177"/>
      <c r="I62" s="177"/>
      <c r="J62" s="178">
        <f>J128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104</v>
      </c>
      <c r="E63" s="177"/>
      <c r="F63" s="177"/>
      <c r="G63" s="177"/>
      <c r="H63" s="177"/>
      <c r="I63" s="177"/>
      <c r="J63" s="178">
        <f>J135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105</v>
      </c>
      <c r="E64" s="177"/>
      <c r="F64" s="177"/>
      <c r="G64" s="177"/>
      <c r="H64" s="177"/>
      <c r="I64" s="177"/>
      <c r="J64" s="178">
        <f>J139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106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8.5" customHeight="1">
      <c r="A74" s="40"/>
      <c r="B74" s="41"/>
      <c r="C74" s="42"/>
      <c r="D74" s="42"/>
      <c r="E74" s="163" t="str">
        <f>E7</f>
        <v>Stěnava, Broumov, obnova LB zdi a těžení nánosů – zpracování PD, č. akce 119251002 Stěnava, Broumov, odstranění nánosů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95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01 - odtěžení nánosů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Broumov</v>
      </c>
      <c r="G78" s="42"/>
      <c r="H78" s="42"/>
      <c r="I78" s="34" t="s">
        <v>24</v>
      </c>
      <c r="J78" s="74" t="str">
        <f>IF(J12="","",J12)</f>
        <v>26. 5. 2025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26</v>
      </c>
      <c r="D80" s="42"/>
      <c r="E80" s="42"/>
      <c r="F80" s="29" t="str">
        <f>E15</f>
        <v>Povodí Labe, státní podnik</v>
      </c>
      <c r="G80" s="42"/>
      <c r="H80" s="42"/>
      <c r="I80" s="34" t="s">
        <v>34</v>
      </c>
      <c r="J80" s="38" t="str">
        <f>E21</f>
        <v>HG partner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32</v>
      </c>
      <c r="D81" s="42"/>
      <c r="E81" s="42"/>
      <c r="F81" s="29" t="str">
        <f>IF(E18="","",E18)</f>
        <v>Vyplň údaj</v>
      </c>
      <c r="G81" s="42"/>
      <c r="H81" s="42"/>
      <c r="I81" s="34" t="s">
        <v>39</v>
      </c>
      <c r="J81" s="38" t="str">
        <f>E24</f>
        <v>HG partner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107</v>
      </c>
      <c r="D83" s="183" t="s">
        <v>61</v>
      </c>
      <c r="E83" s="183" t="s">
        <v>57</v>
      </c>
      <c r="F83" s="183" t="s">
        <v>58</v>
      </c>
      <c r="G83" s="183" t="s">
        <v>108</v>
      </c>
      <c r="H83" s="183" t="s">
        <v>109</v>
      </c>
      <c r="I83" s="183" t="s">
        <v>110</v>
      </c>
      <c r="J83" s="183" t="s">
        <v>99</v>
      </c>
      <c r="K83" s="184" t="s">
        <v>111</v>
      </c>
      <c r="L83" s="185"/>
      <c r="M83" s="94" t="s">
        <v>21</v>
      </c>
      <c r="N83" s="95" t="s">
        <v>46</v>
      </c>
      <c r="O83" s="95" t="s">
        <v>112</v>
      </c>
      <c r="P83" s="95" t="s">
        <v>113</v>
      </c>
      <c r="Q83" s="95" t="s">
        <v>114</v>
      </c>
      <c r="R83" s="95" t="s">
        <v>115</v>
      </c>
      <c r="S83" s="95" t="s">
        <v>116</v>
      </c>
      <c r="T83" s="96" t="s">
        <v>117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118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1.6262399999999999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75</v>
      </c>
      <c r="AU84" s="19" t="s">
        <v>100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75</v>
      </c>
      <c r="E85" s="194" t="s">
        <v>119</v>
      </c>
      <c r="F85" s="194" t="s">
        <v>120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P86+P128+P135+P139</f>
        <v>0</v>
      </c>
      <c r="Q85" s="199"/>
      <c r="R85" s="200">
        <f>R86+R128+R135+R139</f>
        <v>1.6262399999999999</v>
      </c>
      <c r="S85" s="199"/>
      <c r="T85" s="201">
        <f>T86+T128+T135+T139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84</v>
      </c>
      <c r="AT85" s="203" t="s">
        <v>75</v>
      </c>
      <c r="AU85" s="203" t="s">
        <v>76</v>
      </c>
      <c r="AY85" s="202" t="s">
        <v>121</v>
      </c>
      <c r="BK85" s="204">
        <f>BK86+BK128+BK135+BK139</f>
        <v>0</v>
      </c>
    </row>
    <row r="86" s="12" customFormat="1" ht="22.8" customHeight="1">
      <c r="A86" s="12"/>
      <c r="B86" s="191"/>
      <c r="C86" s="192"/>
      <c r="D86" s="193" t="s">
        <v>75</v>
      </c>
      <c r="E86" s="205" t="s">
        <v>84</v>
      </c>
      <c r="F86" s="205" t="s">
        <v>122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SUM(P87:P127)</f>
        <v>0</v>
      </c>
      <c r="Q86" s="199"/>
      <c r="R86" s="200">
        <f>SUM(R87:R127)</f>
        <v>0</v>
      </c>
      <c r="S86" s="199"/>
      <c r="T86" s="201">
        <f>SUM(T87:T127)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84</v>
      </c>
      <c r="AT86" s="203" t="s">
        <v>75</v>
      </c>
      <c r="AU86" s="203" t="s">
        <v>84</v>
      </c>
      <c r="AY86" s="202" t="s">
        <v>121</v>
      </c>
      <c r="BK86" s="204">
        <f>SUM(BK87:BK127)</f>
        <v>0</v>
      </c>
    </row>
    <row r="87" s="2" customFormat="1" ht="24" customHeight="1">
      <c r="A87" s="40"/>
      <c r="B87" s="41"/>
      <c r="C87" s="207" t="s">
        <v>84</v>
      </c>
      <c r="D87" s="207" t="s">
        <v>123</v>
      </c>
      <c r="E87" s="208" t="s">
        <v>124</v>
      </c>
      <c r="F87" s="209" t="s">
        <v>125</v>
      </c>
      <c r="G87" s="210" t="s">
        <v>126</v>
      </c>
      <c r="H87" s="211">
        <v>2784.1799999999998</v>
      </c>
      <c r="I87" s="212"/>
      <c r="J87" s="213">
        <f>ROUND(I87*H87,2)</f>
        <v>0</v>
      </c>
      <c r="K87" s="209" t="s">
        <v>21</v>
      </c>
      <c r="L87" s="46"/>
      <c r="M87" s="214" t="s">
        <v>21</v>
      </c>
      <c r="N87" s="215" t="s">
        <v>47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127</v>
      </c>
      <c r="AT87" s="218" t="s">
        <v>123</v>
      </c>
      <c r="AU87" s="218" t="s">
        <v>86</v>
      </c>
      <c r="AY87" s="19" t="s">
        <v>121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84</v>
      </c>
      <c r="BK87" s="219">
        <f>ROUND(I87*H87,2)</f>
        <v>0</v>
      </c>
      <c r="BL87" s="19" t="s">
        <v>127</v>
      </c>
      <c r="BM87" s="218" t="s">
        <v>128</v>
      </c>
    </row>
    <row r="88" s="2" customFormat="1">
      <c r="A88" s="40"/>
      <c r="B88" s="41"/>
      <c r="C88" s="42"/>
      <c r="D88" s="220" t="s">
        <v>129</v>
      </c>
      <c r="E88" s="42"/>
      <c r="F88" s="221" t="s">
        <v>125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129</v>
      </c>
      <c r="AU88" s="19" t="s">
        <v>86</v>
      </c>
    </row>
    <row r="89" s="2" customFormat="1">
      <c r="A89" s="40"/>
      <c r="B89" s="41"/>
      <c r="C89" s="42"/>
      <c r="D89" s="220" t="s">
        <v>130</v>
      </c>
      <c r="E89" s="42"/>
      <c r="F89" s="225" t="s">
        <v>131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130</v>
      </c>
      <c r="AU89" s="19" t="s">
        <v>86</v>
      </c>
    </row>
    <row r="90" s="13" customFormat="1">
      <c r="A90" s="13"/>
      <c r="B90" s="226"/>
      <c r="C90" s="227"/>
      <c r="D90" s="220" t="s">
        <v>132</v>
      </c>
      <c r="E90" s="228" t="s">
        <v>21</v>
      </c>
      <c r="F90" s="229" t="s">
        <v>133</v>
      </c>
      <c r="G90" s="227"/>
      <c r="H90" s="230">
        <v>882.38999999999999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132</v>
      </c>
      <c r="AU90" s="236" t="s">
        <v>86</v>
      </c>
      <c r="AV90" s="13" t="s">
        <v>86</v>
      </c>
      <c r="AW90" s="13" t="s">
        <v>38</v>
      </c>
      <c r="AX90" s="13" t="s">
        <v>76</v>
      </c>
      <c r="AY90" s="236" t="s">
        <v>121</v>
      </c>
    </row>
    <row r="91" s="13" customFormat="1">
      <c r="A91" s="13"/>
      <c r="B91" s="226"/>
      <c r="C91" s="227"/>
      <c r="D91" s="220" t="s">
        <v>132</v>
      </c>
      <c r="E91" s="228" t="s">
        <v>21</v>
      </c>
      <c r="F91" s="229" t="s">
        <v>134</v>
      </c>
      <c r="G91" s="227"/>
      <c r="H91" s="230">
        <v>202.06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132</v>
      </c>
      <c r="AU91" s="236" t="s">
        <v>86</v>
      </c>
      <c r="AV91" s="13" t="s">
        <v>86</v>
      </c>
      <c r="AW91" s="13" t="s">
        <v>38</v>
      </c>
      <c r="AX91" s="13" t="s">
        <v>76</v>
      </c>
      <c r="AY91" s="236" t="s">
        <v>121</v>
      </c>
    </row>
    <row r="92" s="13" customFormat="1">
      <c r="A92" s="13"/>
      <c r="B92" s="226"/>
      <c r="C92" s="227"/>
      <c r="D92" s="220" t="s">
        <v>132</v>
      </c>
      <c r="E92" s="228" t="s">
        <v>21</v>
      </c>
      <c r="F92" s="229" t="s">
        <v>135</v>
      </c>
      <c r="G92" s="227"/>
      <c r="H92" s="230">
        <v>342.19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132</v>
      </c>
      <c r="AU92" s="236" t="s">
        <v>86</v>
      </c>
      <c r="AV92" s="13" t="s">
        <v>86</v>
      </c>
      <c r="AW92" s="13" t="s">
        <v>38</v>
      </c>
      <c r="AX92" s="13" t="s">
        <v>76</v>
      </c>
      <c r="AY92" s="236" t="s">
        <v>121</v>
      </c>
    </row>
    <row r="93" s="13" customFormat="1">
      <c r="A93" s="13"/>
      <c r="B93" s="226"/>
      <c r="C93" s="227"/>
      <c r="D93" s="220" t="s">
        <v>132</v>
      </c>
      <c r="E93" s="228" t="s">
        <v>21</v>
      </c>
      <c r="F93" s="229" t="s">
        <v>136</v>
      </c>
      <c r="G93" s="227"/>
      <c r="H93" s="230">
        <v>723.25999999999999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132</v>
      </c>
      <c r="AU93" s="236" t="s">
        <v>86</v>
      </c>
      <c r="AV93" s="13" t="s">
        <v>86</v>
      </c>
      <c r="AW93" s="13" t="s">
        <v>38</v>
      </c>
      <c r="AX93" s="13" t="s">
        <v>76</v>
      </c>
      <c r="AY93" s="236" t="s">
        <v>121</v>
      </c>
    </row>
    <row r="94" s="13" customFormat="1">
      <c r="A94" s="13"/>
      <c r="B94" s="226"/>
      <c r="C94" s="227"/>
      <c r="D94" s="220" t="s">
        <v>132</v>
      </c>
      <c r="E94" s="228" t="s">
        <v>21</v>
      </c>
      <c r="F94" s="229" t="s">
        <v>137</v>
      </c>
      <c r="G94" s="227"/>
      <c r="H94" s="230">
        <v>634.27999999999997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132</v>
      </c>
      <c r="AU94" s="236" t="s">
        <v>86</v>
      </c>
      <c r="AV94" s="13" t="s">
        <v>86</v>
      </c>
      <c r="AW94" s="13" t="s">
        <v>38</v>
      </c>
      <c r="AX94" s="13" t="s">
        <v>76</v>
      </c>
      <c r="AY94" s="236" t="s">
        <v>121</v>
      </c>
    </row>
    <row r="95" s="14" customFormat="1">
      <c r="A95" s="14"/>
      <c r="B95" s="237"/>
      <c r="C95" s="238"/>
      <c r="D95" s="220" t="s">
        <v>132</v>
      </c>
      <c r="E95" s="239" t="s">
        <v>21</v>
      </c>
      <c r="F95" s="240" t="s">
        <v>138</v>
      </c>
      <c r="G95" s="238"/>
      <c r="H95" s="241">
        <v>2784.1799999999998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132</v>
      </c>
      <c r="AU95" s="247" t="s">
        <v>86</v>
      </c>
      <c r="AV95" s="14" t="s">
        <v>127</v>
      </c>
      <c r="AW95" s="14" t="s">
        <v>38</v>
      </c>
      <c r="AX95" s="14" t="s">
        <v>84</v>
      </c>
      <c r="AY95" s="247" t="s">
        <v>121</v>
      </c>
    </row>
    <row r="96" s="2" customFormat="1" ht="16.5" customHeight="1">
      <c r="A96" s="40"/>
      <c r="B96" s="41"/>
      <c r="C96" s="207" t="s">
        <v>86</v>
      </c>
      <c r="D96" s="207" t="s">
        <v>123</v>
      </c>
      <c r="E96" s="208" t="s">
        <v>139</v>
      </c>
      <c r="F96" s="209" t="s">
        <v>140</v>
      </c>
      <c r="G96" s="210" t="s">
        <v>92</v>
      </c>
      <c r="H96" s="211">
        <v>1051</v>
      </c>
      <c r="I96" s="212"/>
      <c r="J96" s="213">
        <f>ROUND(I96*H96,2)</f>
        <v>0</v>
      </c>
      <c r="K96" s="209" t="s">
        <v>21</v>
      </c>
      <c r="L96" s="46"/>
      <c r="M96" s="214" t="s">
        <v>21</v>
      </c>
      <c r="N96" s="215" t="s">
        <v>47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127</v>
      </c>
      <c r="AT96" s="218" t="s">
        <v>123</v>
      </c>
      <c r="AU96" s="218" t="s">
        <v>86</v>
      </c>
      <c r="AY96" s="19" t="s">
        <v>121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84</v>
      </c>
      <c r="BK96" s="219">
        <f>ROUND(I96*H96,2)</f>
        <v>0</v>
      </c>
      <c r="BL96" s="19" t="s">
        <v>127</v>
      </c>
      <c r="BM96" s="218" t="s">
        <v>141</v>
      </c>
    </row>
    <row r="97" s="2" customFormat="1">
      <c r="A97" s="40"/>
      <c r="B97" s="41"/>
      <c r="C97" s="42"/>
      <c r="D97" s="220" t="s">
        <v>129</v>
      </c>
      <c r="E97" s="42"/>
      <c r="F97" s="221" t="s">
        <v>140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129</v>
      </c>
      <c r="AU97" s="19" t="s">
        <v>86</v>
      </c>
    </row>
    <row r="98" s="2" customFormat="1">
      <c r="A98" s="40"/>
      <c r="B98" s="41"/>
      <c r="C98" s="42"/>
      <c r="D98" s="220" t="s">
        <v>130</v>
      </c>
      <c r="E98" s="42"/>
      <c r="F98" s="225" t="s">
        <v>142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86</v>
      </c>
    </row>
    <row r="99" s="13" customFormat="1">
      <c r="A99" s="13"/>
      <c r="B99" s="226"/>
      <c r="C99" s="227"/>
      <c r="D99" s="220" t="s">
        <v>132</v>
      </c>
      <c r="E99" s="228" t="s">
        <v>21</v>
      </c>
      <c r="F99" s="229" t="s">
        <v>143</v>
      </c>
      <c r="G99" s="227"/>
      <c r="H99" s="230">
        <v>247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132</v>
      </c>
      <c r="AU99" s="236" t="s">
        <v>86</v>
      </c>
      <c r="AV99" s="13" t="s">
        <v>86</v>
      </c>
      <c r="AW99" s="13" t="s">
        <v>38</v>
      </c>
      <c r="AX99" s="13" t="s">
        <v>76</v>
      </c>
      <c r="AY99" s="236" t="s">
        <v>121</v>
      </c>
    </row>
    <row r="100" s="13" customFormat="1">
      <c r="A100" s="13"/>
      <c r="B100" s="226"/>
      <c r="C100" s="227"/>
      <c r="D100" s="220" t="s">
        <v>132</v>
      </c>
      <c r="E100" s="228" t="s">
        <v>21</v>
      </c>
      <c r="F100" s="229" t="s">
        <v>144</v>
      </c>
      <c r="G100" s="227"/>
      <c r="H100" s="230">
        <v>72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132</v>
      </c>
      <c r="AU100" s="236" t="s">
        <v>86</v>
      </c>
      <c r="AV100" s="13" t="s">
        <v>86</v>
      </c>
      <c r="AW100" s="13" t="s">
        <v>38</v>
      </c>
      <c r="AX100" s="13" t="s">
        <v>76</v>
      </c>
      <c r="AY100" s="236" t="s">
        <v>121</v>
      </c>
    </row>
    <row r="101" s="13" customFormat="1">
      <c r="A101" s="13"/>
      <c r="B101" s="226"/>
      <c r="C101" s="227"/>
      <c r="D101" s="220" t="s">
        <v>132</v>
      </c>
      <c r="E101" s="228" t="s">
        <v>21</v>
      </c>
      <c r="F101" s="229" t="s">
        <v>145</v>
      </c>
      <c r="G101" s="227"/>
      <c r="H101" s="230">
        <v>100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132</v>
      </c>
      <c r="AU101" s="236" t="s">
        <v>86</v>
      </c>
      <c r="AV101" s="13" t="s">
        <v>86</v>
      </c>
      <c r="AW101" s="13" t="s">
        <v>38</v>
      </c>
      <c r="AX101" s="13" t="s">
        <v>76</v>
      </c>
      <c r="AY101" s="236" t="s">
        <v>121</v>
      </c>
    </row>
    <row r="102" s="13" customFormat="1">
      <c r="A102" s="13"/>
      <c r="B102" s="226"/>
      <c r="C102" s="227"/>
      <c r="D102" s="220" t="s">
        <v>132</v>
      </c>
      <c r="E102" s="228" t="s">
        <v>21</v>
      </c>
      <c r="F102" s="229" t="s">
        <v>146</v>
      </c>
      <c r="G102" s="227"/>
      <c r="H102" s="230">
        <v>276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132</v>
      </c>
      <c r="AU102" s="236" t="s">
        <v>86</v>
      </c>
      <c r="AV102" s="13" t="s">
        <v>86</v>
      </c>
      <c r="AW102" s="13" t="s">
        <v>38</v>
      </c>
      <c r="AX102" s="13" t="s">
        <v>76</v>
      </c>
      <c r="AY102" s="236" t="s">
        <v>121</v>
      </c>
    </row>
    <row r="103" s="13" customFormat="1">
      <c r="A103" s="13"/>
      <c r="B103" s="226"/>
      <c r="C103" s="227"/>
      <c r="D103" s="220" t="s">
        <v>132</v>
      </c>
      <c r="E103" s="228" t="s">
        <v>21</v>
      </c>
      <c r="F103" s="229" t="s">
        <v>147</v>
      </c>
      <c r="G103" s="227"/>
      <c r="H103" s="230">
        <v>356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132</v>
      </c>
      <c r="AU103" s="236" t="s">
        <v>86</v>
      </c>
      <c r="AV103" s="13" t="s">
        <v>86</v>
      </c>
      <c r="AW103" s="13" t="s">
        <v>38</v>
      </c>
      <c r="AX103" s="13" t="s">
        <v>76</v>
      </c>
      <c r="AY103" s="236" t="s">
        <v>121</v>
      </c>
    </row>
    <row r="104" s="14" customFormat="1">
      <c r="A104" s="14"/>
      <c r="B104" s="237"/>
      <c r="C104" s="238"/>
      <c r="D104" s="220" t="s">
        <v>132</v>
      </c>
      <c r="E104" s="239" t="s">
        <v>90</v>
      </c>
      <c r="F104" s="240" t="s">
        <v>138</v>
      </c>
      <c r="G104" s="238"/>
      <c r="H104" s="241">
        <v>1051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132</v>
      </c>
      <c r="AU104" s="247" t="s">
        <v>86</v>
      </c>
      <c r="AV104" s="14" t="s">
        <v>127</v>
      </c>
      <c r="AW104" s="14" t="s">
        <v>38</v>
      </c>
      <c r="AX104" s="14" t="s">
        <v>84</v>
      </c>
      <c r="AY104" s="247" t="s">
        <v>121</v>
      </c>
    </row>
    <row r="105" s="2" customFormat="1" ht="26.4" customHeight="1">
      <c r="A105" s="40"/>
      <c r="B105" s="41"/>
      <c r="C105" s="207" t="s">
        <v>148</v>
      </c>
      <c r="D105" s="207" t="s">
        <v>123</v>
      </c>
      <c r="E105" s="208" t="s">
        <v>149</v>
      </c>
      <c r="F105" s="209" t="s">
        <v>150</v>
      </c>
      <c r="G105" s="210" t="s">
        <v>92</v>
      </c>
      <c r="H105" s="211">
        <v>1051</v>
      </c>
      <c r="I105" s="212"/>
      <c r="J105" s="213">
        <f>ROUND(I105*H105,2)</f>
        <v>0</v>
      </c>
      <c r="K105" s="209" t="s">
        <v>21</v>
      </c>
      <c r="L105" s="46"/>
      <c r="M105" s="214" t="s">
        <v>21</v>
      </c>
      <c r="N105" s="215" t="s">
        <v>47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127</v>
      </c>
      <c r="AT105" s="218" t="s">
        <v>123</v>
      </c>
      <c r="AU105" s="218" t="s">
        <v>86</v>
      </c>
      <c r="AY105" s="19" t="s">
        <v>121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84</v>
      </c>
      <c r="BK105" s="219">
        <f>ROUND(I105*H105,2)</f>
        <v>0</v>
      </c>
      <c r="BL105" s="19" t="s">
        <v>127</v>
      </c>
      <c r="BM105" s="218" t="s">
        <v>151</v>
      </c>
    </row>
    <row r="106" s="2" customFormat="1">
      <c r="A106" s="40"/>
      <c r="B106" s="41"/>
      <c r="C106" s="42"/>
      <c r="D106" s="220" t="s">
        <v>129</v>
      </c>
      <c r="E106" s="42"/>
      <c r="F106" s="221" t="s">
        <v>150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129</v>
      </c>
      <c r="AU106" s="19" t="s">
        <v>86</v>
      </c>
    </row>
    <row r="107" s="2" customFormat="1">
      <c r="A107" s="40"/>
      <c r="B107" s="41"/>
      <c r="C107" s="42"/>
      <c r="D107" s="220" t="s">
        <v>130</v>
      </c>
      <c r="E107" s="42"/>
      <c r="F107" s="225" t="s">
        <v>152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130</v>
      </c>
      <c r="AU107" s="19" t="s">
        <v>86</v>
      </c>
    </row>
    <row r="108" s="13" customFormat="1">
      <c r="A108" s="13"/>
      <c r="B108" s="226"/>
      <c r="C108" s="227"/>
      <c r="D108" s="220" t="s">
        <v>132</v>
      </c>
      <c r="E108" s="228" t="s">
        <v>21</v>
      </c>
      <c r="F108" s="229" t="s">
        <v>90</v>
      </c>
      <c r="G108" s="227"/>
      <c r="H108" s="230">
        <v>1051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132</v>
      </c>
      <c r="AU108" s="236" t="s">
        <v>86</v>
      </c>
      <c r="AV108" s="13" t="s">
        <v>86</v>
      </c>
      <c r="AW108" s="13" t="s">
        <v>38</v>
      </c>
      <c r="AX108" s="13" t="s">
        <v>84</v>
      </c>
      <c r="AY108" s="236" t="s">
        <v>121</v>
      </c>
    </row>
    <row r="109" s="2" customFormat="1">
      <c r="A109" s="40"/>
      <c r="B109" s="41"/>
      <c r="C109" s="42"/>
      <c r="D109" s="220" t="s">
        <v>153</v>
      </c>
      <c r="E109" s="42"/>
      <c r="F109" s="248" t="s">
        <v>154</v>
      </c>
      <c r="G109" s="42"/>
      <c r="H109" s="42"/>
      <c r="I109" s="4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U109" s="19" t="s">
        <v>86</v>
      </c>
    </row>
    <row r="110" s="2" customFormat="1">
      <c r="A110" s="40"/>
      <c r="B110" s="41"/>
      <c r="C110" s="42"/>
      <c r="D110" s="220" t="s">
        <v>153</v>
      </c>
      <c r="E110" s="42"/>
      <c r="F110" s="249" t="s">
        <v>143</v>
      </c>
      <c r="G110" s="42"/>
      <c r="H110" s="250">
        <v>247</v>
      </c>
      <c r="I110" s="4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U110" s="19" t="s">
        <v>86</v>
      </c>
    </row>
    <row r="111" s="2" customFormat="1">
      <c r="A111" s="40"/>
      <c r="B111" s="41"/>
      <c r="C111" s="42"/>
      <c r="D111" s="220" t="s">
        <v>153</v>
      </c>
      <c r="E111" s="42"/>
      <c r="F111" s="249" t="s">
        <v>144</v>
      </c>
      <c r="G111" s="42"/>
      <c r="H111" s="250">
        <v>72</v>
      </c>
      <c r="I111" s="4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U111" s="19" t="s">
        <v>86</v>
      </c>
    </row>
    <row r="112" s="2" customFormat="1">
      <c r="A112" s="40"/>
      <c r="B112" s="41"/>
      <c r="C112" s="42"/>
      <c r="D112" s="220" t="s">
        <v>153</v>
      </c>
      <c r="E112" s="42"/>
      <c r="F112" s="249" t="s">
        <v>145</v>
      </c>
      <c r="G112" s="42"/>
      <c r="H112" s="250">
        <v>100</v>
      </c>
      <c r="I112" s="4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U112" s="19" t="s">
        <v>86</v>
      </c>
    </row>
    <row r="113" s="2" customFormat="1">
      <c r="A113" s="40"/>
      <c r="B113" s="41"/>
      <c r="C113" s="42"/>
      <c r="D113" s="220" t="s">
        <v>153</v>
      </c>
      <c r="E113" s="42"/>
      <c r="F113" s="249" t="s">
        <v>146</v>
      </c>
      <c r="G113" s="42"/>
      <c r="H113" s="250">
        <v>276</v>
      </c>
      <c r="I113" s="4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U113" s="19" t="s">
        <v>86</v>
      </c>
    </row>
    <row r="114" s="2" customFormat="1">
      <c r="A114" s="40"/>
      <c r="B114" s="41"/>
      <c r="C114" s="42"/>
      <c r="D114" s="220" t="s">
        <v>153</v>
      </c>
      <c r="E114" s="42"/>
      <c r="F114" s="249" t="s">
        <v>147</v>
      </c>
      <c r="G114" s="42"/>
      <c r="H114" s="250">
        <v>356</v>
      </c>
      <c r="I114" s="4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U114" s="19" t="s">
        <v>86</v>
      </c>
    </row>
    <row r="115" s="2" customFormat="1">
      <c r="A115" s="40"/>
      <c r="B115" s="41"/>
      <c r="C115" s="42"/>
      <c r="D115" s="220" t="s">
        <v>153</v>
      </c>
      <c r="E115" s="42"/>
      <c r="F115" s="249" t="s">
        <v>138</v>
      </c>
      <c r="G115" s="42"/>
      <c r="H115" s="250">
        <v>1051</v>
      </c>
      <c r="I115" s="4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U115" s="19" t="s">
        <v>86</v>
      </c>
    </row>
    <row r="116" s="2" customFormat="1" ht="16.5" customHeight="1">
      <c r="A116" s="40"/>
      <c r="B116" s="41"/>
      <c r="C116" s="207" t="s">
        <v>127</v>
      </c>
      <c r="D116" s="207" t="s">
        <v>123</v>
      </c>
      <c r="E116" s="208" t="s">
        <v>155</v>
      </c>
      <c r="F116" s="209" t="s">
        <v>156</v>
      </c>
      <c r="G116" s="210" t="s">
        <v>92</v>
      </c>
      <c r="H116" s="211">
        <v>1051</v>
      </c>
      <c r="I116" s="212"/>
      <c r="J116" s="213">
        <f>ROUND(I116*H116,2)</f>
        <v>0</v>
      </c>
      <c r="K116" s="209" t="s">
        <v>21</v>
      </c>
      <c r="L116" s="46"/>
      <c r="M116" s="214" t="s">
        <v>21</v>
      </c>
      <c r="N116" s="215" t="s">
        <v>47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127</v>
      </c>
      <c r="AT116" s="218" t="s">
        <v>123</v>
      </c>
      <c r="AU116" s="218" t="s">
        <v>86</v>
      </c>
      <c r="AY116" s="19" t="s">
        <v>121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84</v>
      </c>
      <c r="BK116" s="219">
        <f>ROUND(I116*H116,2)</f>
        <v>0</v>
      </c>
      <c r="BL116" s="19" t="s">
        <v>127</v>
      </c>
      <c r="BM116" s="218" t="s">
        <v>157</v>
      </c>
    </row>
    <row r="117" s="2" customFormat="1">
      <c r="A117" s="40"/>
      <c r="B117" s="41"/>
      <c r="C117" s="42"/>
      <c r="D117" s="220" t="s">
        <v>129</v>
      </c>
      <c r="E117" s="42"/>
      <c r="F117" s="221" t="s">
        <v>156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86</v>
      </c>
    </row>
    <row r="118" s="2" customFormat="1">
      <c r="A118" s="40"/>
      <c r="B118" s="41"/>
      <c r="C118" s="42"/>
      <c r="D118" s="220" t="s">
        <v>130</v>
      </c>
      <c r="E118" s="42"/>
      <c r="F118" s="225" t="s">
        <v>158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86</v>
      </c>
    </row>
    <row r="119" s="13" customFormat="1">
      <c r="A119" s="13"/>
      <c r="B119" s="226"/>
      <c r="C119" s="227"/>
      <c r="D119" s="220" t="s">
        <v>132</v>
      </c>
      <c r="E119" s="228" t="s">
        <v>21</v>
      </c>
      <c r="F119" s="229" t="s">
        <v>90</v>
      </c>
      <c r="G119" s="227"/>
      <c r="H119" s="230">
        <v>1051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132</v>
      </c>
      <c r="AU119" s="236" t="s">
        <v>86</v>
      </c>
      <c r="AV119" s="13" t="s">
        <v>86</v>
      </c>
      <c r="AW119" s="13" t="s">
        <v>38</v>
      </c>
      <c r="AX119" s="13" t="s">
        <v>76</v>
      </c>
      <c r="AY119" s="236" t="s">
        <v>121</v>
      </c>
    </row>
    <row r="120" s="14" customFormat="1">
      <c r="A120" s="14"/>
      <c r="B120" s="237"/>
      <c r="C120" s="238"/>
      <c r="D120" s="220" t="s">
        <v>132</v>
      </c>
      <c r="E120" s="239" t="s">
        <v>21</v>
      </c>
      <c r="F120" s="240" t="s">
        <v>138</v>
      </c>
      <c r="G120" s="238"/>
      <c r="H120" s="241">
        <v>1051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132</v>
      </c>
      <c r="AU120" s="247" t="s">
        <v>86</v>
      </c>
      <c r="AV120" s="14" t="s">
        <v>127</v>
      </c>
      <c r="AW120" s="14" t="s">
        <v>38</v>
      </c>
      <c r="AX120" s="14" t="s">
        <v>84</v>
      </c>
      <c r="AY120" s="247" t="s">
        <v>121</v>
      </c>
    </row>
    <row r="121" s="2" customFormat="1">
      <c r="A121" s="40"/>
      <c r="B121" s="41"/>
      <c r="C121" s="42"/>
      <c r="D121" s="220" t="s">
        <v>153</v>
      </c>
      <c r="E121" s="42"/>
      <c r="F121" s="248" t="s">
        <v>154</v>
      </c>
      <c r="G121" s="42"/>
      <c r="H121" s="42"/>
      <c r="I121" s="4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U121" s="19" t="s">
        <v>86</v>
      </c>
    </row>
    <row r="122" s="2" customFormat="1">
      <c r="A122" s="40"/>
      <c r="B122" s="41"/>
      <c r="C122" s="42"/>
      <c r="D122" s="220" t="s">
        <v>153</v>
      </c>
      <c r="E122" s="42"/>
      <c r="F122" s="249" t="s">
        <v>143</v>
      </c>
      <c r="G122" s="42"/>
      <c r="H122" s="250">
        <v>247</v>
      </c>
      <c r="I122" s="4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U122" s="19" t="s">
        <v>86</v>
      </c>
    </row>
    <row r="123" s="2" customFormat="1">
      <c r="A123" s="40"/>
      <c r="B123" s="41"/>
      <c r="C123" s="42"/>
      <c r="D123" s="220" t="s">
        <v>153</v>
      </c>
      <c r="E123" s="42"/>
      <c r="F123" s="249" t="s">
        <v>144</v>
      </c>
      <c r="G123" s="42"/>
      <c r="H123" s="250">
        <v>72</v>
      </c>
      <c r="I123" s="4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U123" s="19" t="s">
        <v>86</v>
      </c>
    </row>
    <row r="124" s="2" customFormat="1">
      <c r="A124" s="40"/>
      <c r="B124" s="41"/>
      <c r="C124" s="42"/>
      <c r="D124" s="220" t="s">
        <v>153</v>
      </c>
      <c r="E124" s="42"/>
      <c r="F124" s="249" t="s">
        <v>145</v>
      </c>
      <c r="G124" s="42"/>
      <c r="H124" s="250">
        <v>100</v>
      </c>
      <c r="I124" s="4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U124" s="19" t="s">
        <v>86</v>
      </c>
    </row>
    <row r="125" s="2" customFormat="1">
      <c r="A125" s="40"/>
      <c r="B125" s="41"/>
      <c r="C125" s="42"/>
      <c r="D125" s="220" t="s">
        <v>153</v>
      </c>
      <c r="E125" s="42"/>
      <c r="F125" s="249" t="s">
        <v>146</v>
      </c>
      <c r="G125" s="42"/>
      <c r="H125" s="250">
        <v>276</v>
      </c>
      <c r="I125" s="4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U125" s="19" t="s">
        <v>86</v>
      </c>
    </row>
    <row r="126" s="2" customFormat="1">
      <c r="A126" s="40"/>
      <c r="B126" s="41"/>
      <c r="C126" s="42"/>
      <c r="D126" s="220" t="s">
        <v>153</v>
      </c>
      <c r="E126" s="42"/>
      <c r="F126" s="249" t="s">
        <v>147</v>
      </c>
      <c r="G126" s="42"/>
      <c r="H126" s="250">
        <v>356</v>
      </c>
      <c r="I126" s="4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U126" s="19" t="s">
        <v>86</v>
      </c>
    </row>
    <row r="127" s="2" customFormat="1">
      <c r="A127" s="40"/>
      <c r="B127" s="41"/>
      <c r="C127" s="42"/>
      <c r="D127" s="220" t="s">
        <v>153</v>
      </c>
      <c r="E127" s="42"/>
      <c r="F127" s="249" t="s">
        <v>138</v>
      </c>
      <c r="G127" s="42"/>
      <c r="H127" s="250">
        <v>1051</v>
      </c>
      <c r="I127" s="4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U127" s="19" t="s">
        <v>86</v>
      </c>
    </row>
    <row r="128" s="12" customFormat="1" ht="22.8" customHeight="1">
      <c r="A128" s="12"/>
      <c r="B128" s="191"/>
      <c r="C128" s="192"/>
      <c r="D128" s="193" t="s">
        <v>75</v>
      </c>
      <c r="E128" s="205" t="s">
        <v>127</v>
      </c>
      <c r="F128" s="205" t="s">
        <v>159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1.6262399999999999</v>
      </c>
      <c r="S128" s="199"/>
      <c r="T128" s="201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84</v>
      </c>
      <c r="AT128" s="203" t="s">
        <v>75</v>
      </c>
      <c r="AU128" s="203" t="s">
        <v>84</v>
      </c>
      <c r="AY128" s="202" t="s">
        <v>121</v>
      </c>
      <c r="BK128" s="204">
        <f>SUM(BK129:BK134)</f>
        <v>0</v>
      </c>
    </row>
    <row r="129" s="2" customFormat="1" ht="16.5" customHeight="1">
      <c r="A129" s="40"/>
      <c r="B129" s="41"/>
      <c r="C129" s="207" t="s">
        <v>160</v>
      </c>
      <c r="D129" s="207" t="s">
        <v>123</v>
      </c>
      <c r="E129" s="208" t="s">
        <v>161</v>
      </c>
      <c r="F129" s="209" t="s">
        <v>162</v>
      </c>
      <c r="G129" s="210" t="s">
        <v>163</v>
      </c>
      <c r="H129" s="211">
        <v>4</v>
      </c>
      <c r="I129" s="212"/>
      <c r="J129" s="213">
        <f>ROUND(I129*H129,2)</f>
        <v>0</v>
      </c>
      <c r="K129" s="209" t="s">
        <v>21</v>
      </c>
      <c r="L129" s="46"/>
      <c r="M129" s="214" t="s">
        <v>21</v>
      </c>
      <c r="N129" s="215" t="s">
        <v>47</v>
      </c>
      <c r="O129" s="86"/>
      <c r="P129" s="216">
        <f>O129*H129</f>
        <v>0</v>
      </c>
      <c r="Q129" s="216">
        <v>0.40655999999999998</v>
      </c>
      <c r="R129" s="216">
        <f>Q129*H129</f>
        <v>1.6262399999999999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127</v>
      </c>
      <c r="AT129" s="218" t="s">
        <v>123</v>
      </c>
      <c r="AU129" s="218" t="s">
        <v>86</v>
      </c>
      <c r="AY129" s="19" t="s">
        <v>121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84</v>
      </c>
      <c r="BK129" s="219">
        <f>ROUND(I129*H129,2)</f>
        <v>0</v>
      </c>
      <c r="BL129" s="19" t="s">
        <v>127</v>
      </c>
      <c r="BM129" s="218" t="s">
        <v>164</v>
      </c>
    </row>
    <row r="130" s="2" customFormat="1">
      <c r="A130" s="40"/>
      <c r="B130" s="41"/>
      <c r="C130" s="42"/>
      <c r="D130" s="220" t="s">
        <v>129</v>
      </c>
      <c r="E130" s="42"/>
      <c r="F130" s="221" t="s">
        <v>162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86</v>
      </c>
    </row>
    <row r="131" s="13" customFormat="1">
      <c r="A131" s="13"/>
      <c r="B131" s="226"/>
      <c r="C131" s="227"/>
      <c r="D131" s="220" t="s">
        <v>132</v>
      </c>
      <c r="E131" s="228" t="s">
        <v>21</v>
      </c>
      <c r="F131" s="229" t="s">
        <v>165</v>
      </c>
      <c r="G131" s="227"/>
      <c r="H131" s="230">
        <v>4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132</v>
      </c>
      <c r="AU131" s="236" t="s">
        <v>86</v>
      </c>
      <c r="AV131" s="13" t="s">
        <v>86</v>
      </c>
      <c r="AW131" s="13" t="s">
        <v>38</v>
      </c>
      <c r="AX131" s="13" t="s">
        <v>84</v>
      </c>
      <c r="AY131" s="236" t="s">
        <v>121</v>
      </c>
    </row>
    <row r="132" s="2" customFormat="1" ht="16.5" customHeight="1">
      <c r="A132" s="40"/>
      <c r="B132" s="41"/>
      <c r="C132" s="207" t="s">
        <v>166</v>
      </c>
      <c r="D132" s="207" t="s">
        <v>123</v>
      </c>
      <c r="E132" s="208" t="s">
        <v>167</v>
      </c>
      <c r="F132" s="209" t="s">
        <v>168</v>
      </c>
      <c r="G132" s="210" t="s">
        <v>163</v>
      </c>
      <c r="H132" s="211">
        <v>1</v>
      </c>
      <c r="I132" s="212"/>
      <c r="J132" s="213">
        <f>ROUND(I132*H132,2)</f>
        <v>0</v>
      </c>
      <c r="K132" s="209" t="s">
        <v>21</v>
      </c>
      <c r="L132" s="46"/>
      <c r="M132" s="214" t="s">
        <v>21</v>
      </c>
      <c r="N132" s="215" t="s">
        <v>47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127</v>
      </c>
      <c r="AT132" s="218" t="s">
        <v>123</v>
      </c>
      <c r="AU132" s="218" t="s">
        <v>86</v>
      </c>
      <c r="AY132" s="19" t="s">
        <v>121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84</v>
      </c>
      <c r="BK132" s="219">
        <f>ROUND(I132*H132,2)</f>
        <v>0</v>
      </c>
      <c r="BL132" s="19" t="s">
        <v>127</v>
      </c>
      <c r="BM132" s="218" t="s">
        <v>169</v>
      </c>
    </row>
    <row r="133" s="2" customFormat="1">
      <c r="A133" s="40"/>
      <c r="B133" s="41"/>
      <c r="C133" s="42"/>
      <c r="D133" s="220" t="s">
        <v>129</v>
      </c>
      <c r="E133" s="42"/>
      <c r="F133" s="221" t="s">
        <v>170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129</v>
      </c>
      <c r="AU133" s="19" t="s">
        <v>86</v>
      </c>
    </row>
    <row r="134" s="13" customFormat="1">
      <c r="A134" s="13"/>
      <c r="B134" s="226"/>
      <c r="C134" s="227"/>
      <c r="D134" s="220" t="s">
        <v>132</v>
      </c>
      <c r="E134" s="228" t="s">
        <v>21</v>
      </c>
      <c r="F134" s="229" t="s">
        <v>171</v>
      </c>
      <c r="G134" s="227"/>
      <c r="H134" s="230">
        <v>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132</v>
      </c>
      <c r="AU134" s="236" t="s">
        <v>86</v>
      </c>
      <c r="AV134" s="13" t="s">
        <v>86</v>
      </c>
      <c r="AW134" s="13" t="s">
        <v>38</v>
      </c>
      <c r="AX134" s="13" t="s">
        <v>84</v>
      </c>
      <c r="AY134" s="236" t="s">
        <v>121</v>
      </c>
    </row>
    <row r="135" s="12" customFormat="1" ht="22.8" customHeight="1">
      <c r="A135" s="12"/>
      <c r="B135" s="191"/>
      <c r="C135" s="192"/>
      <c r="D135" s="193" t="s">
        <v>75</v>
      </c>
      <c r="E135" s="205" t="s">
        <v>172</v>
      </c>
      <c r="F135" s="205" t="s">
        <v>173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SUM(P136:P138)</f>
        <v>0</v>
      </c>
      <c r="Q135" s="199"/>
      <c r="R135" s="200">
        <f>SUM(R136:R138)</f>
        <v>0</v>
      </c>
      <c r="S135" s="199"/>
      <c r="T135" s="201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84</v>
      </c>
      <c r="AT135" s="203" t="s">
        <v>75</v>
      </c>
      <c r="AU135" s="203" t="s">
        <v>84</v>
      </c>
      <c r="AY135" s="202" t="s">
        <v>121</v>
      </c>
      <c r="BK135" s="204">
        <f>SUM(BK136:BK138)</f>
        <v>0</v>
      </c>
    </row>
    <row r="136" s="2" customFormat="1" ht="16.5" customHeight="1">
      <c r="A136" s="40"/>
      <c r="B136" s="41"/>
      <c r="C136" s="207" t="s">
        <v>174</v>
      </c>
      <c r="D136" s="207" t="s">
        <v>123</v>
      </c>
      <c r="E136" s="208" t="s">
        <v>175</v>
      </c>
      <c r="F136" s="209" t="s">
        <v>176</v>
      </c>
      <c r="G136" s="210" t="s">
        <v>177</v>
      </c>
      <c r="H136" s="211">
        <v>1.6259999999999999</v>
      </c>
      <c r="I136" s="212"/>
      <c r="J136" s="213">
        <f>ROUND(I136*H136,2)</f>
        <v>0</v>
      </c>
      <c r="K136" s="209" t="s">
        <v>178</v>
      </c>
      <c r="L136" s="46"/>
      <c r="M136" s="214" t="s">
        <v>21</v>
      </c>
      <c r="N136" s="215" t="s">
        <v>47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127</v>
      </c>
      <c r="AT136" s="218" t="s">
        <v>123</v>
      </c>
      <c r="AU136" s="218" t="s">
        <v>86</v>
      </c>
      <c r="AY136" s="19" t="s">
        <v>121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84</v>
      </c>
      <c r="BK136" s="219">
        <f>ROUND(I136*H136,2)</f>
        <v>0</v>
      </c>
      <c r="BL136" s="19" t="s">
        <v>127</v>
      </c>
      <c r="BM136" s="218" t="s">
        <v>179</v>
      </c>
    </row>
    <row r="137" s="2" customFormat="1">
      <c r="A137" s="40"/>
      <c r="B137" s="41"/>
      <c r="C137" s="42"/>
      <c r="D137" s="220" t="s">
        <v>129</v>
      </c>
      <c r="E137" s="42"/>
      <c r="F137" s="221" t="s">
        <v>180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129</v>
      </c>
      <c r="AU137" s="19" t="s">
        <v>86</v>
      </c>
    </row>
    <row r="138" s="2" customFormat="1">
      <c r="A138" s="40"/>
      <c r="B138" s="41"/>
      <c r="C138" s="42"/>
      <c r="D138" s="251" t="s">
        <v>181</v>
      </c>
      <c r="E138" s="42"/>
      <c r="F138" s="252" t="s">
        <v>182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181</v>
      </c>
      <c r="AU138" s="19" t="s">
        <v>86</v>
      </c>
    </row>
    <row r="139" s="12" customFormat="1" ht="22.8" customHeight="1">
      <c r="A139" s="12"/>
      <c r="B139" s="191"/>
      <c r="C139" s="192"/>
      <c r="D139" s="193" t="s">
        <v>75</v>
      </c>
      <c r="E139" s="205" t="s">
        <v>183</v>
      </c>
      <c r="F139" s="205" t="s">
        <v>184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SUM(P140:P151)</f>
        <v>0</v>
      </c>
      <c r="Q139" s="199"/>
      <c r="R139" s="200">
        <f>SUM(R140:R151)</f>
        <v>0</v>
      </c>
      <c r="S139" s="199"/>
      <c r="T139" s="201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160</v>
      </c>
      <c r="AT139" s="203" t="s">
        <v>75</v>
      </c>
      <c r="AU139" s="203" t="s">
        <v>84</v>
      </c>
      <c r="AY139" s="202" t="s">
        <v>121</v>
      </c>
      <c r="BK139" s="204">
        <f>SUM(BK140:BK151)</f>
        <v>0</v>
      </c>
    </row>
    <row r="140" s="2" customFormat="1" ht="16.5" customHeight="1">
      <c r="A140" s="40"/>
      <c r="B140" s="41"/>
      <c r="C140" s="207" t="s">
        <v>185</v>
      </c>
      <c r="D140" s="207" t="s">
        <v>123</v>
      </c>
      <c r="E140" s="208" t="s">
        <v>186</v>
      </c>
      <c r="F140" s="209" t="s">
        <v>187</v>
      </c>
      <c r="G140" s="210" t="s">
        <v>92</v>
      </c>
      <c r="H140" s="211">
        <v>-1051</v>
      </c>
      <c r="I140" s="212"/>
      <c r="J140" s="213">
        <f>ROUND(I140*H140,2)</f>
        <v>0</v>
      </c>
      <c r="K140" s="209" t="s">
        <v>21</v>
      </c>
      <c r="L140" s="46"/>
      <c r="M140" s="214" t="s">
        <v>21</v>
      </c>
      <c r="N140" s="215" t="s">
        <v>47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127</v>
      </c>
      <c r="AT140" s="218" t="s">
        <v>123</v>
      </c>
      <c r="AU140" s="218" t="s">
        <v>86</v>
      </c>
      <c r="AY140" s="19" t="s">
        <v>121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84</v>
      </c>
      <c r="BK140" s="219">
        <f>ROUND(I140*H140,2)</f>
        <v>0</v>
      </c>
      <c r="BL140" s="19" t="s">
        <v>127</v>
      </c>
      <c r="BM140" s="218" t="s">
        <v>188</v>
      </c>
    </row>
    <row r="141" s="2" customFormat="1">
      <c r="A141" s="40"/>
      <c r="B141" s="41"/>
      <c r="C141" s="42"/>
      <c r="D141" s="220" t="s">
        <v>129</v>
      </c>
      <c r="E141" s="42"/>
      <c r="F141" s="221" t="s">
        <v>187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129</v>
      </c>
      <c r="AU141" s="19" t="s">
        <v>86</v>
      </c>
    </row>
    <row r="142" s="2" customFormat="1">
      <c r="A142" s="40"/>
      <c r="B142" s="41"/>
      <c r="C142" s="42"/>
      <c r="D142" s="220" t="s">
        <v>130</v>
      </c>
      <c r="E142" s="42"/>
      <c r="F142" s="225" t="s">
        <v>189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86</v>
      </c>
    </row>
    <row r="143" s="13" customFormat="1">
      <c r="A143" s="13"/>
      <c r="B143" s="226"/>
      <c r="C143" s="227"/>
      <c r="D143" s="220" t="s">
        <v>132</v>
      </c>
      <c r="E143" s="228" t="s">
        <v>21</v>
      </c>
      <c r="F143" s="229" t="s">
        <v>190</v>
      </c>
      <c r="G143" s="227"/>
      <c r="H143" s="230">
        <v>-1051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132</v>
      </c>
      <c r="AU143" s="236" t="s">
        <v>86</v>
      </c>
      <c r="AV143" s="13" t="s">
        <v>86</v>
      </c>
      <c r="AW143" s="13" t="s">
        <v>38</v>
      </c>
      <c r="AX143" s="13" t="s">
        <v>76</v>
      </c>
      <c r="AY143" s="236" t="s">
        <v>121</v>
      </c>
    </row>
    <row r="144" s="14" customFormat="1">
      <c r="A144" s="14"/>
      <c r="B144" s="237"/>
      <c r="C144" s="238"/>
      <c r="D144" s="220" t="s">
        <v>132</v>
      </c>
      <c r="E144" s="239" t="s">
        <v>21</v>
      </c>
      <c r="F144" s="240" t="s">
        <v>138</v>
      </c>
      <c r="G144" s="238"/>
      <c r="H144" s="241">
        <v>-1051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132</v>
      </c>
      <c r="AU144" s="247" t="s">
        <v>86</v>
      </c>
      <c r="AV144" s="14" t="s">
        <v>127</v>
      </c>
      <c r="AW144" s="14" t="s">
        <v>38</v>
      </c>
      <c r="AX144" s="14" t="s">
        <v>84</v>
      </c>
      <c r="AY144" s="247" t="s">
        <v>121</v>
      </c>
    </row>
    <row r="145" s="2" customFormat="1">
      <c r="A145" s="40"/>
      <c r="B145" s="41"/>
      <c r="C145" s="42"/>
      <c r="D145" s="220" t="s">
        <v>153</v>
      </c>
      <c r="E145" s="42"/>
      <c r="F145" s="248" t="s">
        <v>154</v>
      </c>
      <c r="G145" s="42"/>
      <c r="H145" s="42"/>
      <c r="I145" s="4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U145" s="19" t="s">
        <v>86</v>
      </c>
    </row>
    <row r="146" s="2" customFormat="1">
      <c r="A146" s="40"/>
      <c r="B146" s="41"/>
      <c r="C146" s="42"/>
      <c r="D146" s="220" t="s">
        <v>153</v>
      </c>
      <c r="E146" s="42"/>
      <c r="F146" s="249" t="s">
        <v>143</v>
      </c>
      <c r="G146" s="42"/>
      <c r="H146" s="250">
        <v>247</v>
      </c>
      <c r="I146" s="4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U146" s="19" t="s">
        <v>86</v>
      </c>
    </row>
    <row r="147" s="2" customFormat="1">
      <c r="A147" s="40"/>
      <c r="B147" s="41"/>
      <c r="C147" s="42"/>
      <c r="D147" s="220" t="s">
        <v>153</v>
      </c>
      <c r="E147" s="42"/>
      <c r="F147" s="249" t="s">
        <v>144</v>
      </c>
      <c r="G147" s="42"/>
      <c r="H147" s="250">
        <v>72</v>
      </c>
      <c r="I147" s="4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U147" s="19" t="s">
        <v>86</v>
      </c>
    </row>
    <row r="148" s="2" customFormat="1">
      <c r="A148" s="40"/>
      <c r="B148" s="41"/>
      <c r="C148" s="42"/>
      <c r="D148" s="220" t="s">
        <v>153</v>
      </c>
      <c r="E148" s="42"/>
      <c r="F148" s="249" t="s">
        <v>145</v>
      </c>
      <c r="G148" s="42"/>
      <c r="H148" s="250">
        <v>100</v>
      </c>
      <c r="I148" s="4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U148" s="19" t="s">
        <v>86</v>
      </c>
    </row>
    <row r="149" s="2" customFormat="1">
      <c r="A149" s="40"/>
      <c r="B149" s="41"/>
      <c r="C149" s="42"/>
      <c r="D149" s="220" t="s">
        <v>153</v>
      </c>
      <c r="E149" s="42"/>
      <c r="F149" s="249" t="s">
        <v>146</v>
      </c>
      <c r="G149" s="42"/>
      <c r="H149" s="250">
        <v>276</v>
      </c>
      <c r="I149" s="4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U149" s="19" t="s">
        <v>86</v>
      </c>
    </row>
    <row r="150" s="2" customFormat="1">
      <c r="A150" s="40"/>
      <c r="B150" s="41"/>
      <c r="C150" s="42"/>
      <c r="D150" s="220" t="s">
        <v>153</v>
      </c>
      <c r="E150" s="42"/>
      <c r="F150" s="249" t="s">
        <v>147</v>
      </c>
      <c r="G150" s="42"/>
      <c r="H150" s="250">
        <v>356</v>
      </c>
      <c r="I150" s="4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U150" s="19" t="s">
        <v>86</v>
      </c>
    </row>
    <row r="151" s="2" customFormat="1">
      <c r="A151" s="40"/>
      <c r="B151" s="41"/>
      <c r="C151" s="42"/>
      <c r="D151" s="220" t="s">
        <v>153</v>
      </c>
      <c r="E151" s="42"/>
      <c r="F151" s="249" t="s">
        <v>138</v>
      </c>
      <c r="G151" s="42"/>
      <c r="H151" s="250">
        <v>1051</v>
      </c>
      <c r="I151" s="42"/>
      <c r="J151" s="42"/>
      <c r="K151" s="42"/>
      <c r="L151" s="46"/>
      <c r="M151" s="253"/>
      <c r="N151" s="254"/>
      <c r="O151" s="255"/>
      <c r="P151" s="255"/>
      <c r="Q151" s="255"/>
      <c r="R151" s="255"/>
      <c r="S151" s="255"/>
      <c r="T151" s="256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U151" s="19" t="s">
        <v>86</v>
      </c>
    </row>
    <row r="152" s="2" customFormat="1" ht="6.96" customHeight="1">
      <c r="A152" s="40"/>
      <c r="B152" s="61"/>
      <c r="C152" s="62"/>
      <c r="D152" s="62"/>
      <c r="E152" s="62"/>
      <c r="F152" s="62"/>
      <c r="G152" s="62"/>
      <c r="H152" s="62"/>
      <c r="I152" s="62"/>
      <c r="J152" s="62"/>
      <c r="K152" s="62"/>
      <c r="L152" s="46"/>
      <c r="M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</sheetData>
  <sheetProtection sheet="1" autoFilter="0" formatColumns="0" formatRows="0" objects="1" scenarios="1" spinCount="100000" saltValue="+mrqGptCGDZkcJwkWE/7klfagmbk7ks4QkaqqkmEYqhfeJBCSyEh/ij68ZmZEdWDEhE/xC90wdhmO51T4bvf5Q==" hashValue="ipYEzEiQ5PqA70tlboqM9fGXBNcbrEsnDgFWs83lRZGqsTgf3qWWRI90XGU30TdTAcDAtUjHrgiaAKuB0Brw1g==" algorithmName="SHA-512" password="CC35"/>
  <autoFilter ref="C83:K15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38" r:id="rId1" display="https://podminky.urs.cz/item/CS_URS_2025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86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8.5" customHeight="1">
      <c r="B7" s="22"/>
      <c r="E7" s="136" t="str">
        <f>'Rekapitulace stavby'!K6</f>
        <v>Stěnava, Broumov, obnova LB zdi a těžení nánosů – zpracování PD, č. akce 119251002 Stěnava, Broumov, odstranění nánosů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191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26. 5. 2025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31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32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34</v>
      </c>
      <c r="E20" s="40"/>
      <c r="F20" s="40"/>
      <c r="G20" s="40"/>
      <c r="H20" s="40"/>
      <c r="I20" s="135" t="s">
        <v>27</v>
      </c>
      <c r="J20" s="139" t="s">
        <v>35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36</v>
      </c>
      <c r="F21" s="40"/>
      <c r="G21" s="40"/>
      <c r="H21" s="40"/>
      <c r="I21" s="135" t="s">
        <v>30</v>
      </c>
      <c r="J21" s="139" t="s">
        <v>37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39</v>
      </c>
      <c r="E23" s="40"/>
      <c r="F23" s="40"/>
      <c r="G23" s="40"/>
      <c r="H23" s="40"/>
      <c r="I23" s="135" t="s">
        <v>27</v>
      </c>
      <c r="J23" s="139" t="s">
        <v>35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36</v>
      </c>
      <c r="F24" s="40"/>
      <c r="G24" s="40"/>
      <c r="H24" s="40"/>
      <c r="I24" s="135" t="s">
        <v>30</v>
      </c>
      <c r="J24" s="139" t="s">
        <v>37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40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42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44</v>
      </c>
      <c r="G32" s="40"/>
      <c r="H32" s="40"/>
      <c r="I32" s="148" t="s">
        <v>43</v>
      </c>
      <c r="J32" s="148" t="s">
        <v>45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46</v>
      </c>
      <c r="E33" s="135" t="s">
        <v>47</v>
      </c>
      <c r="F33" s="150">
        <f>ROUND((SUM(BE85:BE142)),  2)</f>
        <v>0</v>
      </c>
      <c r="G33" s="40"/>
      <c r="H33" s="40"/>
      <c r="I33" s="151">
        <v>0.20999999999999999</v>
      </c>
      <c r="J33" s="150">
        <f>ROUND(((SUM(BE85:BE142))*I33),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48</v>
      </c>
      <c r="F34" s="150">
        <f>ROUND((SUM(BF85:BF142)),  2)</f>
        <v>0</v>
      </c>
      <c r="G34" s="40"/>
      <c r="H34" s="40"/>
      <c r="I34" s="151">
        <v>0.12</v>
      </c>
      <c r="J34" s="150">
        <f>ROUND(((SUM(BF85:BF142))*I34),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49</v>
      </c>
      <c r="F35" s="150">
        <f>ROUND((SUM(BG85:BG142)),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50</v>
      </c>
      <c r="F36" s="150">
        <f>ROUND((SUM(BH85:BH142)),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51</v>
      </c>
      <c r="F37" s="150">
        <f>ROUND((SUM(BI85:BI142)),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8.5" customHeight="1">
      <c r="A48" s="40"/>
      <c r="B48" s="41"/>
      <c r="C48" s="42"/>
      <c r="D48" s="42"/>
      <c r="E48" s="163" t="str">
        <f>E7</f>
        <v>Stěnava, Broumov, obnova LB zdi a těžení nánosů – zpracování PD, č. akce 119251002 Stěnava, Broumov, odstranění nánosů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Broumov</v>
      </c>
      <c r="G52" s="42"/>
      <c r="H52" s="42"/>
      <c r="I52" s="34" t="s">
        <v>24</v>
      </c>
      <c r="J52" s="74" t="str">
        <f>IF(J12="","",J12)</f>
        <v>26. 5. 2025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Labe,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HG partner s.r.o.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98</v>
      </c>
      <c r="D57" s="165"/>
      <c r="E57" s="165"/>
      <c r="F57" s="165"/>
      <c r="G57" s="165"/>
      <c r="H57" s="165"/>
      <c r="I57" s="165"/>
      <c r="J57" s="166" t="s">
        <v>99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8"/>
      <c r="C60" s="169"/>
      <c r="D60" s="170" t="s">
        <v>192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193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194</v>
      </c>
      <c r="E62" s="171"/>
      <c r="F62" s="171"/>
      <c r="G62" s="171"/>
      <c r="H62" s="171"/>
      <c r="I62" s="171"/>
      <c r="J62" s="172">
        <f>J119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195</v>
      </c>
      <c r="E63" s="177"/>
      <c r="F63" s="177"/>
      <c r="G63" s="177"/>
      <c r="H63" s="177"/>
      <c r="I63" s="177"/>
      <c r="J63" s="178">
        <f>J120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196</v>
      </c>
      <c r="E64" s="177"/>
      <c r="F64" s="177"/>
      <c r="G64" s="177"/>
      <c r="H64" s="177"/>
      <c r="I64" s="177"/>
      <c r="J64" s="178">
        <f>J128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197</v>
      </c>
      <c r="E65" s="177"/>
      <c r="F65" s="177"/>
      <c r="G65" s="177"/>
      <c r="H65" s="177"/>
      <c r="I65" s="177"/>
      <c r="J65" s="178">
        <f>J135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8.5" customHeight="1">
      <c r="A75" s="40"/>
      <c r="B75" s="41"/>
      <c r="C75" s="42"/>
      <c r="D75" s="42"/>
      <c r="E75" s="163" t="str">
        <f>E7</f>
        <v>Stěnava, Broumov, obnova LB zdi a těžení nánosů – zpracování PD, č. akce 119251002 Stěnava, Broumov, odstranění nánosů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95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Broumov</v>
      </c>
      <c r="G79" s="42"/>
      <c r="H79" s="42"/>
      <c r="I79" s="34" t="s">
        <v>24</v>
      </c>
      <c r="J79" s="74" t="str">
        <f>IF(J12="","",J12)</f>
        <v>26. 5. 2025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26</v>
      </c>
      <c r="D81" s="42"/>
      <c r="E81" s="42"/>
      <c r="F81" s="29" t="str">
        <f>E15</f>
        <v>Povodí Labe, státní podnik</v>
      </c>
      <c r="G81" s="42"/>
      <c r="H81" s="42"/>
      <c r="I81" s="34" t="s">
        <v>34</v>
      </c>
      <c r="J81" s="38" t="str">
        <f>E21</f>
        <v>HG partner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HG partner s.r.o.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107</v>
      </c>
      <c r="D84" s="183" t="s">
        <v>61</v>
      </c>
      <c r="E84" s="183" t="s">
        <v>57</v>
      </c>
      <c r="F84" s="183" t="s">
        <v>58</v>
      </c>
      <c r="G84" s="183" t="s">
        <v>108</v>
      </c>
      <c r="H84" s="183" t="s">
        <v>109</v>
      </c>
      <c r="I84" s="183" t="s">
        <v>110</v>
      </c>
      <c r="J84" s="183" t="s">
        <v>99</v>
      </c>
      <c r="K84" s="184" t="s">
        <v>111</v>
      </c>
      <c r="L84" s="185"/>
      <c r="M84" s="94" t="s">
        <v>21</v>
      </c>
      <c r="N84" s="95" t="s">
        <v>46</v>
      </c>
      <c r="O84" s="95" t="s">
        <v>112</v>
      </c>
      <c r="P84" s="95" t="s">
        <v>113</v>
      </c>
      <c r="Q84" s="95" t="s">
        <v>114</v>
      </c>
      <c r="R84" s="95" t="s">
        <v>115</v>
      </c>
      <c r="S84" s="95" t="s">
        <v>116</v>
      </c>
      <c r="T84" s="96" t="s">
        <v>117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118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P86+P119</f>
        <v>0</v>
      </c>
      <c r="Q85" s="98"/>
      <c r="R85" s="188">
        <f>R86+R119</f>
        <v>0</v>
      </c>
      <c r="S85" s="98"/>
      <c r="T85" s="189">
        <f>T86+T119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75</v>
      </c>
      <c r="AU85" s="19" t="s">
        <v>100</v>
      </c>
      <c r="BK85" s="190">
        <f>BK86+BK119</f>
        <v>0</v>
      </c>
    </row>
    <row r="86" s="12" customFormat="1" ht="25.92" customHeight="1">
      <c r="A86" s="12"/>
      <c r="B86" s="191"/>
      <c r="C86" s="192"/>
      <c r="D86" s="193" t="s">
        <v>75</v>
      </c>
      <c r="E86" s="194" t="s">
        <v>198</v>
      </c>
      <c r="F86" s="194" t="s">
        <v>199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</f>
        <v>0</v>
      </c>
      <c r="Q86" s="199"/>
      <c r="R86" s="200">
        <f>R87</f>
        <v>0</v>
      </c>
      <c r="S86" s="199"/>
      <c r="T86" s="201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84</v>
      </c>
      <c r="AT86" s="203" t="s">
        <v>75</v>
      </c>
      <c r="AU86" s="203" t="s">
        <v>76</v>
      </c>
      <c r="AY86" s="202" t="s">
        <v>121</v>
      </c>
      <c r="BK86" s="204">
        <f>BK87</f>
        <v>0</v>
      </c>
    </row>
    <row r="87" s="12" customFormat="1" ht="22.8" customHeight="1">
      <c r="A87" s="12"/>
      <c r="B87" s="191"/>
      <c r="C87" s="192"/>
      <c r="D87" s="193" t="s">
        <v>75</v>
      </c>
      <c r="E87" s="205" t="s">
        <v>200</v>
      </c>
      <c r="F87" s="205" t="s">
        <v>201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SUM(P88:P118)</f>
        <v>0</v>
      </c>
      <c r="Q87" s="199"/>
      <c r="R87" s="200">
        <f>SUM(R88:R118)</f>
        <v>0</v>
      </c>
      <c r="S87" s="199"/>
      <c r="T87" s="201">
        <f>SUM(T88:T118)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84</v>
      </c>
      <c r="AT87" s="203" t="s">
        <v>75</v>
      </c>
      <c r="AU87" s="203" t="s">
        <v>84</v>
      </c>
      <c r="AY87" s="202" t="s">
        <v>121</v>
      </c>
      <c r="BK87" s="204">
        <f>SUM(BK88:BK118)</f>
        <v>0</v>
      </c>
    </row>
    <row r="88" s="2" customFormat="1" ht="26.4" customHeight="1">
      <c r="A88" s="40"/>
      <c r="B88" s="41"/>
      <c r="C88" s="207" t="s">
        <v>84</v>
      </c>
      <c r="D88" s="207" t="s">
        <v>123</v>
      </c>
      <c r="E88" s="208" t="s">
        <v>202</v>
      </c>
      <c r="F88" s="209" t="s">
        <v>203</v>
      </c>
      <c r="G88" s="210" t="s">
        <v>204</v>
      </c>
      <c r="H88" s="211">
        <v>1</v>
      </c>
      <c r="I88" s="212"/>
      <c r="J88" s="213">
        <f>ROUND(I88*H88,2)</f>
        <v>0</v>
      </c>
      <c r="K88" s="209" t="s">
        <v>21</v>
      </c>
      <c r="L88" s="46"/>
      <c r="M88" s="214" t="s">
        <v>21</v>
      </c>
      <c r="N88" s="215" t="s">
        <v>47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205</v>
      </c>
      <c r="AT88" s="218" t="s">
        <v>123</v>
      </c>
      <c r="AU88" s="218" t="s">
        <v>86</v>
      </c>
      <c r="AY88" s="19" t="s">
        <v>121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84</v>
      </c>
      <c r="BK88" s="219">
        <f>ROUND(I88*H88,2)</f>
        <v>0</v>
      </c>
      <c r="BL88" s="19" t="s">
        <v>205</v>
      </c>
      <c r="BM88" s="218" t="s">
        <v>206</v>
      </c>
    </row>
    <row r="89" s="2" customFormat="1">
      <c r="A89" s="40"/>
      <c r="B89" s="41"/>
      <c r="C89" s="42"/>
      <c r="D89" s="220" t="s">
        <v>129</v>
      </c>
      <c r="E89" s="42"/>
      <c r="F89" s="221" t="s">
        <v>203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129</v>
      </c>
      <c r="AU89" s="19" t="s">
        <v>86</v>
      </c>
    </row>
    <row r="90" s="2" customFormat="1" ht="26.4" customHeight="1">
      <c r="A90" s="40"/>
      <c r="B90" s="41"/>
      <c r="C90" s="207" t="s">
        <v>86</v>
      </c>
      <c r="D90" s="207" t="s">
        <v>123</v>
      </c>
      <c r="E90" s="208" t="s">
        <v>207</v>
      </c>
      <c r="F90" s="209" t="s">
        <v>208</v>
      </c>
      <c r="G90" s="210" t="s">
        <v>204</v>
      </c>
      <c r="H90" s="211">
        <v>1</v>
      </c>
      <c r="I90" s="212"/>
      <c r="J90" s="213">
        <f>ROUND(I90*H90,2)</f>
        <v>0</v>
      </c>
      <c r="K90" s="209" t="s">
        <v>21</v>
      </c>
      <c r="L90" s="46"/>
      <c r="M90" s="214" t="s">
        <v>21</v>
      </c>
      <c r="N90" s="215" t="s">
        <v>47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205</v>
      </c>
      <c r="AT90" s="218" t="s">
        <v>123</v>
      </c>
      <c r="AU90" s="218" t="s">
        <v>86</v>
      </c>
      <c r="AY90" s="19" t="s">
        <v>121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84</v>
      </c>
      <c r="BK90" s="219">
        <f>ROUND(I90*H90,2)</f>
        <v>0</v>
      </c>
      <c r="BL90" s="19" t="s">
        <v>205</v>
      </c>
      <c r="BM90" s="218" t="s">
        <v>209</v>
      </c>
    </row>
    <row r="91" s="2" customFormat="1">
      <c r="A91" s="40"/>
      <c r="B91" s="41"/>
      <c r="C91" s="42"/>
      <c r="D91" s="220" t="s">
        <v>129</v>
      </c>
      <c r="E91" s="42"/>
      <c r="F91" s="221" t="s">
        <v>208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129</v>
      </c>
      <c r="AU91" s="19" t="s">
        <v>86</v>
      </c>
    </row>
    <row r="92" s="2" customFormat="1" ht="26.4" customHeight="1">
      <c r="A92" s="40"/>
      <c r="B92" s="41"/>
      <c r="C92" s="207" t="s">
        <v>148</v>
      </c>
      <c r="D92" s="207" t="s">
        <v>123</v>
      </c>
      <c r="E92" s="208" t="s">
        <v>210</v>
      </c>
      <c r="F92" s="209" t="s">
        <v>211</v>
      </c>
      <c r="G92" s="210" t="s">
        <v>204</v>
      </c>
      <c r="H92" s="211">
        <v>1</v>
      </c>
      <c r="I92" s="212"/>
      <c r="J92" s="213">
        <f>ROUND(I92*H92,2)</f>
        <v>0</v>
      </c>
      <c r="K92" s="209" t="s">
        <v>21</v>
      </c>
      <c r="L92" s="46"/>
      <c r="M92" s="214" t="s">
        <v>21</v>
      </c>
      <c r="N92" s="215" t="s">
        <v>47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127</v>
      </c>
      <c r="AT92" s="218" t="s">
        <v>123</v>
      </c>
      <c r="AU92" s="218" t="s">
        <v>86</v>
      </c>
      <c r="AY92" s="19" t="s">
        <v>121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84</v>
      </c>
      <c r="BK92" s="219">
        <f>ROUND(I92*H92,2)</f>
        <v>0</v>
      </c>
      <c r="BL92" s="19" t="s">
        <v>127</v>
      </c>
      <c r="BM92" s="218" t="s">
        <v>212</v>
      </c>
    </row>
    <row r="93" s="2" customFormat="1">
      <c r="A93" s="40"/>
      <c r="B93" s="41"/>
      <c r="C93" s="42"/>
      <c r="D93" s="220" t="s">
        <v>129</v>
      </c>
      <c r="E93" s="42"/>
      <c r="F93" s="221" t="s">
        <v>213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129</v>
      </c>
      <c r="AU93" s="19" t="s">
        <v>86</v>
      </c>
    </row>
    <row r="94" s="2" customFormat="1">
      <c r="A94" s="40"/>
      <c r="B94" s="41"/>
      <c r="C94" s="42"/>
      <c r="D94" s="220" t="s">
        <v>130</v>
      </c>
      <c r="E94" s="42"/>
      <c r="F94" s="225" t="s">
        <v>214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86</v>
      </c>
    </row>
    <row r="95" s="2" customFormat="1">
      <c r="A95" s="40"/>
      <c r="B95" s="41"/>
      <c r="C95" s="207" t="s">
        <v>127</v>
      </c>
      <c r="D95" s="207" t="s">
        <v>123</v>
      </c>
      <c r="E95" s="208" t="s">
        <v>215</v>
      </c>
      <c r="F95" s="209" t="s">
        <v>216</v>
      </c>
      <c r="G95" s="210" t="s">
        <v>204</v>
      </c>
      <c r="H95" s="211">
        <v>1</v>
      </c>
      <c r="I95" s="212"/>
      <c r="J95" s="213">
        <f>ROUND(I95*H95,2)</f>
        <v>0</v>
      </c>
      <c r="K95" s="209" t="s">
        <v>21</v>
      </c>
      <c r="L95" s="46"/>
      <c r="M95" s="214" t="s">
        <v>21</v>
      </c>
      <c r="N95" s="215" t="s">
        <v>47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205</v>
      </c>
      <c r="AT95" s="218" t="s">
        <v>123</v>
      </c>
      <c r="AU95" s="218" t="s">
        <v>86</v>
      </c>
      <c r="AY95" s="19" t="s">
        <v>121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84</v>
      </c>
      <c r="BK95" s="219">
        <f>ROUND(I95*H95,2)</f>
        <v>0</v>
      </c>
      <c r="BL95" s="19" t="s">
        <v>205</v>
      </c>
      <c r="BM95" s="218" t="s">
        <v>217</v>
      </c>
    </row>
    <row r="96" s="2" customFormat="1">
      <c r="A96" s="40"/>
      <c r="B96" s="41"/>
      <c r="C96" s="42"/>
      <c r="D96" s="220" t="s">
        <v>129</v>
      </c>
      <c r="E96" s="42"/>
      <c r="F96" s="221" t="s">
        <v>216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129</v>
      </c>
      <c r="AU96" s="19" t="s">
        <v>86</v>
      </c>
    </row>
    <row r="97" s="2" customFormat="1" ht="26.4" customHeight="1">
      <c r="A97" s="40"/>
      <c r="B97" s="41"/>
      <c r="C97" s="207" t="s">
        <v>160</v>
      </c>
      <c r="D97" s="207" t="s">
        <v>123</v>
      </c>
      <c r="E97" s="208" t="s">
        <v>218</v>
      </c>
      <c r="F97" s="209" t="s">
        <v>219</v>
      </c>
      <c r="G97" s="210" t="s">
        <v>204</v>
      </c>
      <c r="H97" s="211">
        <v>1</v>
      </c>
      <c r="I97" s="212"/>
      <c r="J97" s="213">
        <f>ROUND(I97*H97,2)</f>
        <v>0</v>
      </c>
      <c r="K97" s="209" t="s">
        <v>21</v>
      </c>
      <c r="L97" s="46"/>
      <c r="M97" s="214" t="s">
        <v>21</v>
      </c>
      <c r="N97" s="215" t="s">
        <v>47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205</v>
      </c>
      <c r="AT97" s="218" t="s">
        <v>123</v>
      </c>
      <c r="AU97" s="218" t="s">
        <v>86</v>
      </c>
      <c r="AY97" s="19" t="s">
        <v>121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84</v>
      </c>
      <c r="BK97" s="219">
        <f>ROUND(I97*H97,2)</f>
        <v>0</v>
      </c>
      <c r="BL97" s="19" t="s">
        <v>205</v>
      </c>
      <c r="BM97" s="218" t="s">
        <v>220</v>
      </c>
    </row>
    <row r="98" s="2" customFormat="1">
      <c r="A98" s="40"/>
      <c r="B98" s="41"/>
      <c r="C98" s="42"/>
      <c r="D98" s="220" t="s">
        <v>129</v>
      </c>
      <c r="E98" s="42"/>
      <c r="F98" s="221" t="s">
        <v>221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86</v>
      </c>
    </row>
    <row r="99" s="2" customFormat="1">
      <c r="A99" s="40"/>
      <c r="B99" s="41"/>
      <c r="C99" s="207" t="s">
        <v>166</v>
      </c>
      <c r="D99" s="207" t="s">
        <v>123</v>
      </c>
      <c r="E99" s="208" t="s">
        <v>222</v>
      </c>
      <c r="F99" s="209" t="s">
        <v>223</v>
      </c>
      <c r="G99" s="210" t="s">
        <v>204</v>
      </c>
      <c r="H99" s="211">
        <v>1</v>
      </c>
      <c r="I99" s="212"/>
      <c r="J99" s="213">
        <f>ROUND(I99*H99,2)</f>
        <v>0</v>
      </c>
      <c r="K99" s="209" t="s">
        <v>21</v>
      </c>
      <c r="L99" s="46"/>
      <c r="M99" s="214" t="s">
        <v>21</v>
      </c>
      <c r="N99" s="215" t="s">
        <v>47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205</v>
      </c>
      <c r="AT99" s="218" t="s">
        <v>123</v>
      </c>
      <c r="AU99" s="218" t="s">
        <v>86</v>
      </c>
      <c r="AY99" s="19" t="s">
        <v>121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84</v>
      </c>
      <c r="BK99" s="219">
        <f>ROUND(I99*H99,2)</f>
        <v>0</v>
      </c>
      <c r="BL99" s="19" t="s">
        <v>205</v>
      </c>
      <c r="BM99" s="218" t="s">
        <v>224</v>
      </c>
    </row>
    <row r="100" s="2" customFormat="1">
      <c r="A100" s="40"/>
      <c r="B100" s="41"/>
      <c r="C100" s="42"/>
      <c r="D100" s="220" t="s">
        <v>129</v>
      </c>
      <c r="E100" s="42"/>
      <c r="F100" s="221" t="s">
        <v>223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129</v>
      </c>
      <c r="AU100" s="19" t="s">
        <v>86</v>
      </c>
    </row>
    <row r="101" s="2" customFormat="1" ht="26.4" customHeight="1">
      <c r="A101" s="40"/>
      <c r="B101" s="41"/>
      <c r="C101" s="207" t="s">
        <v>174</v>
      </c>
      <c r="D101" s="207" t="s">
        <v>123</v>
      </c>
      <c r="E101" s="208" t="s">
        <v>225</v>
      </c>
      <c r="F101" s="209" t="s">
        <v>226</v>
      </c>
      <c r="G101" s="210" t="s">
        <v>204</v>
      </c>
      <c r="H101" s="211">
        <v>1</v>
      </c>
      <c r="I101" s="212"/>
      <c r="J101" s="213">
        <f>ROUND(I101*H101,2)</f>
        <v>0</v>
      </c>
      <c r="K101" s="209" t="s">
        <v>21</v>
      </c>
      <c r="L101" s="46"/>
      <c r="M101" s="214" t="s">
        <v>21</v>
      </c>
      <c r="N101" s="215" t="s">
        <v>47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205</v>
      </c>
      <c r="AT101" s="218" t="s">
        <v>123</v>
      </c>
      <c r="AU101" s="218" t="s">
        <v>86</v>
      </c>
      <c r="AY101" s="19" t="s">
        <v>121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84</v>
      </c>
      <c r="BK101" s="219">
        <f>ROUND(I101*H101,2)</f>
        <v>0</v>
      </c>
      <c r="BL101" s="19" t="s">
        <v>205</v>
      </c>
      <c r="BM101" s="218" t="s">
        <v>227</v>
      </c>
    </row>
    <row r="102" s="2" customFormat="1">
      <c r="A102" s="40"/>
      <c r="B102" s="41"/>
      <c r="C102" s="42"/>
      <c r="D102" s="220" t="s">
        <v>129</v>
      </c>
      <c r="E102" s="42"/>
      <c r="F102" s="221" t="s">
        <v>226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129</v>
      </c>
      <c r="AU102" s="19" t="s">
        <v>86</v>
      </c>
    </row>
    <row r="103" s="2" customFormat="1">
      <c r="A103" s="40"/>
      <c r="B103" s="41"/>
      <c r="C103" s="42"/>
      <c r="D103" s="220" t="s">
        <v>130</v>
      </c>
      <c r="E103" s="42"/>
      <c r="F103" s="225" t="s">
        <v>228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86</v>
      </c>
    </row>
    <row r="104" s="2" customFormat="1">
      <c r="A104" s="40"/>
      <c r="B104" s="41"/>
      <c r="C104" s="207" t="s">
        <v>185</v>
      </c>
      <c r="D104" s="207" t="s">
        <v>123</v>
      </c>
      <c r="E104" s="208" t="s">
        <v>229</v>
      </c>
      <c r="F104" s="209" t="s">
        <v>230</v>
      </c>
      <c r="G104" s="210" t="s">
        <v>204</v>
      </c>
      <c r="H104" s="211">
        <v>1</v>
      </c>
      <c r="I104" s="212"/>
      <c r="J104" s="213">
        <f>ROUND(I104*H104,2)</f>
        <v>0</v>
      </c>
      <c r="K104" s="209" t="s">
        <v>21</v>
      </c>
      <c r="L104" s="46"/>
      <c r="M104" s="214" t="s">
        <v>21</v>
      </c>
      <c r="N104" s="215" t="s">
        <v>47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127</v>
      </c>
      <c r="AT104" s="218" t="s">
        <v>123</v>
      </c>
      <c r="AU104" s="218" t="s">
        <v>86</v>
      </c>
      <c r="AY104" s="19" t="s">
        <v>121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84</v>
      </c>
      <c r="BK104" s="219">
        <f>ROUND(I104*H104,2)</f>
        <v>0</v>
      </c>
      <c r="BL104" s="19" t="s">
        <v>127</v>
      </c>
      <c r="BM104" s="218" t="s">
        <v>231</v>
      </c>
    </row>
    <row r="105" s="2" customFormat="1">
      <c r="A105" s="40"/>
      <c r="B105" s="41"/>
      <c r="C105" s="42"/>
      <c r="D105" s="220" t="s">
        <v>129</v>
      </c>
      <c r="E105" s="42"/>
      <c r="F105" s="221" t="s">
        <v>230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129</v>
      </c>
      <c r="AU105" s="19" t="s">
        <v>86</v>
      </c>
    </row>
    <row r="106" s="15" customFormat="1">
      <c r="A106" s="15"/>
      <c r="B106" s="257"/>
      <c r="C106" s="258"/>
      <c r="D106" s="220" t="s">
        <v>132</v>
      </c>
      <c r="E106" s="259" t="s">
        <v>21</v>
      </c>
      <c r="F106" s="260" t="s">
        <v>232</v>
      </c>
      <c r="G106" s="258"/>
      <c r="H106" s="259" t="s">
        <v>21</v>
      </c>
      <c r="I106" s="261"/>
      <c r="J106" s="258"/>
      <c r="K106" s="258"/>
      <c r="L106" s="262"/>
      <c r="M106" s="263"/>
      <c r="N106" s="264"/>
      <c r="O106" s="264"/>
      <c r="P106" s="264"/>
      <c r="Q106" s="264"/>
      <c r="R106" s="264"/>
      <c r="S106" s="264"/>
      <c r="T106" s="26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6" t="s">
        <v>132</v>
      </c>
      <c r="AU106" s="266" t="s">
        <v>86</v>
      </c>
      <c r="AV106" s="15" t="s">
        <v>84</v>
      </c>
      <c r="AW106" s="15" t="s">
        <v>38</v>
      </c>
      <c r="AX106" s="15" t="s">
        <v>76</v>
      </c>
      <c r="AY106" s="266" t="s">
        <v>121</v>
      </c>
    </row>
    <row r="107" s="15" customFormat="1">
      <c r="A107" s="15"/>
      <c r="B107" s="257"/>
      <c r="C107" s="258"/>
      <c r="D107" s="220" t="s">
        <v>132</v>
      </c>
      <c r="E107" s="259" t="s">
        <v>21</v>
      </c>
      <c r="F107" s="260" t="s">
        <v>233</v>
      </c>
      <c r="G107" s="258"/>
      <c r="H107" s="259" t="s">
        <v>21</v>
      </c>
      <c r="I107" s="261"/>
      <c r="J107" s="258"/>
      <c r="K107" s="258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132</v>
      </c>
      <c r="AU107" s="266" t="s">
        <v>86</v>
      </c>
      <c r="AV107" s="15" t="s">
        <v>84</v>
      </c>
      <c r="AW107" s="15" t="s">
        <v>38</v>
      </c>
      <c r="AX107" s="15" t="s">
        <v>76</v>
      </c>
      <c r="AY107" s="266" t="s">
        <v>121</v>
      </c>
    </row>
    <row r="108" s="15" customFormat="1">
      <c r="A108" s="15"/>
      <c r="B108" s="257"/>
      <c r="C108" s="258"/>
      <c r="D108" s="220" t="s">
        <v>132</v>
      </c>
      <c r="E108" s="259" t="s">
        <v>21</v>
      </c>
      <c r="F108" s="260" t="s">
        <v>234</v>
      </c>
      <c r="G108" s="258"/>
      <c r="H108" s="259" t="s">
        <v>21</v>
      </c>
      <c r="I108" s="261"/>
      <c r="J108" s="258"/>
      <c r="K108" s="258"/>
      <c r="L108" s="262"/>
      <c r="M108" s="263"/>
      <c r="N108" s="264"/>
      <c r="O108" s="264"/>
      <c r="P108" s="264"/>
      <c r="Q108" s="264"/>
      <c r="R108" s="264"/>
      <c r="S108" s="264"/>
      <c r="T108" s="26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6" t="s">
        <v>132</v>
      </c>
      <c r="AU108" s="266" t="s">
        <v>86</v>
      </c>
      <c r="AV108" s="15" t="s">
        <v>84</v>
      </c>
      <c r="AW108" s="15" t="s">
        <v>38</v>
      </c>
      <c r="AX108" s="15" t="s">
        <v>76</v>
      </c>
      <c r="AY108" s="266" t="s">
        <v>121</v>
      </c>
    </row>
    <row r="109" s="15" customFormat="1">
      <c r="A109" s="15"/>
      <c r="B109" s="257"/>
      <c r="C109" s="258"/>
      <c r="D109" s="220" t="s">
        <v>132</v>
      </c>
      <c r="E109" s="259" t="s">
        <v>21</v>
      </c>
      <c r="F109" s="260" t="s">
        <v>235</v>
      </c>
      <c r="G109" s="258"/>
      <c r="H109" s="259" t="s">
        <v>21</v>
      </c>
      <c r="I109" s="261"/>
      <c r="J109" s="258"/>
      <c r="K109" s="258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132</v>
      </c>
      <c r="AU109" s="266" t="s">
        <v>86</v>
      </c>
      <c r="AV109" s="15" t="s">
        <v>84</v>
      </c>
      <c r="AW109" s="15" t="s">
        <v>38</v>
      </c>
      <c r="AX109" s="15" t="s">
        <v>76</v>
      </c>
      <c r="AY109" s="266" t="s">
        <v>121</v>
      </c>
    </row>
    <row r="110" s="15" customFormat="1">
      <c r="A110" s="15"/>
      <c r="B110" s="257"/>
      <c r="C110" s="258"/>
      <c r="D110" s="220" t="s">
        <v>132</v>
      </c>
      <c r="E110" s="259" t="s">
        <v>21</v>
      </c>
      <c r="F110" s="260" t="s">
        <v>236</v>
      </c>
      <c r="G110" s="258"/>
      <c r="H110" s="259" t="s">
        <v>21</v>
      </c>
      <c r="I110" s="261"/>
      <c r="J110" s="258"/>
      <c r="K110" s="258"/>
      <c r="L110" s="262"/>
      <c r="M110" s="263"/>
      <c r="N110" s="264"/>
      <c r="O110" s="264"/>
      <c r="P110" s="264"/>
      <c r="Q110" s="264"/>
      <c r="R110" s="264"/>
      <c r="S110" s="264"/>
      <c r="T110" s="26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6" t="s">
        <v>132</v>
      </c>
      <c r="AU110" s="266" t="s">
        <v>86</v>
      </c>
      <c r="AV110" s="15" t="s">
        <v>84</v>
      </c>
      <c r="AW110" s="15" t="s">
        <v>38</v>
      </c>
      <c r="AX110" s="15" t="s">
        <v>76</v>
      </c>
      <c r="AY110" s="266" t="s">
        <v>121</v>
      </c>
    </row>
    <row r="111" s="15" customFormat="1">
      <c r="A111" s="15"/>
      <c r="B111" s="257"/>
      <c r="C111" s="258"/>
      <c r="D111" s="220" t="s">
        <v>132</v>
      </c>
      <c r="E111" s="259" t="s">
        <v>21</v>
      </c>
      <c r="F111" s="260" t="s">
        <v>237</v>
      </c>
      <c r="G111" s="258"/>
      <c r="H111" s="259" t="s">
        <v>21</v>
      </c>
      <c r="I111" s="261"/>
      <c r="J111" s="258"/>
      <c r="K111" s="258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132</v>
      </c>
      <c r="AU111" s="266" t="s">
        <v>86</v>
      </c>
      <c r="AV111" s="15" t="s">
        <v>84</v>
      </c>
      <c r="AW111" s="15" t="s">
        <v>38</v>
      </c>
      <c r="AX111" s="15" t="s">
        <v>76</v>
      </c>
      <c r="AY111" s="266" t="s">
        <v>121</v>
      </c>
    </row>
    <row r="112" s="15" customFormat="1">
      <c r="A112" s="15"/>
      <c r="B112" s="257"/>
      <c r="C112" s="258"/>
      <c r="D112" s="220" t="s">
        <v>132</v>
      </c>
      <c r="E112" s="259" t="s">
        <v>21</v>
      </c>
      <c r="F112" s="260" t="s">
        <v>238</v>
      </c>
      <c r="G112" s="258"/>
      <c r="H112" s="259" t="s">
        <v>21</v>
      </c>
      <c r="I112" s="261"/>
      <c r="J112" s="258"/>
      <c r="K112" s="258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132</v>
      </c>
      <c r="AU112" s="266" t="s">
        <v>86</v>
      </c>
      <c r="AV112" s="15" t="s">
        <v>84</v>
      </c>
      <c r="AW112" s="15" t="s">
        <v>38</v>
      </c>
      <c r="AX112" s="15" t="s">
        <v>76</v>
      </c>
      <c r="AY112" s="266" t="s">
        <v>121</v>
      </c>
    </row>
    <row r="113" s="15" customFormat="1">
      <c r="A113" s="15"/>
      <c r="B113" s="257"/>
      <c r="C113" s="258"/>
      <c r="D113" s="220" t="s">
        <v>132</v>
      </c>
      <c r="E113" s="259" t="s">
        <v>21</v>
      </c>
      <c r="F113" s="260" t="s">
        <v>239</v>
      </c>
      <c r="G113" s="258"/>
      <c r="H113" s="259" t="s">
        <v>21</v>
      </c>
      <c r="I113" s="261"/>
      <c r="J113" s="258"/>
      <c r="K113" s="258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132</v>
      </c>
      <c r="AU113" s="266" t="s">
        <v>86</v>
      </c>
      <c r="AV113" s="15" t="s">
        <v>84</v>
      </c>
      <c r="AW113" s="15" t="s">
        <v>38</v>
      </c>
      <c r="AX113" s="15" t="s">
        <v>76</v>
      </c>
      <c r="AY113" s="266" t="s">
        <v>121</v>
      </c>
    </row>
    <row r="114" s="13" customFormat="1">
      <c r="A114" s="13"/>
      <c r="B114" s="226"/>
      <c r="C114" s="227"/>
      <c r="D114" s="220" t="s">
        <v>132</v>
      </c>
      <c r="E114" s="228" t="s">
        <v>21</v>
      </c>
      <c r="F114" s="229" t="s">
        <v>84</v>
      </c>
      <c r="G114" s="227"/>
      <c r="H114" s="230">
        <v>1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132</v>
      </c>
      <c r="AU114" s="236" t="s">
        <v>86</v>
      </c>
      <c r="AV114" s="13" t="s">
        <v>86</v>
      </c>
      <c r="AW114" s="13" t="s">
        <v>38</v>
      </c>
      <c r="AX114" s="13" t="s">
        <v>76</v>
      </c>
      <c r="AY114" s="236" t="s">
        <v>121</v>
      </c>
    </row>
    <row r="115" s="14" customFormat="1">
      <c r="A115" s="14"/>
      <c r="B115" s="237"/>
      <c r="C115" s="238"/>
      <c r="D115" s="220" t="s">
        <v>132</v>
      </c>
      <c r="E115" s="239" t="s">
        <v>21</v>
      </c>
      <c r="F115" s="240" t="s">
        <v>138</v>
      </c>
      <c r="G115" s="238"/>
      <c r="H115" s="241">
        <v>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132</v>
      </c>
      <c r="AU115" s="247" t="s">
        <v>86</v>
      </c>
      <c r="AV115" s="14" t="s">
        <v>127</v>
      </c>
      <c r="AW115" s="14" t="s">
        <v>38</v>
      </c>
      <c r="AX115" s="14" t="s">
        <v>84</v>
      </c>
      <c r="AY115" s="247" t="s">
        <v>121</v>
      </c>
    </row>
    <row r="116" s="2" customFormat="1" ht="26.4" customHeight="1">
      <c r="A116" s="40"/>
      <c r="B116" s="41"/>
      <c r="C116" s="207" t="s">
        <v>240</v>
      </c>
      <c r="D116" s="207" t="s">
        <v>123</v>
      </c>
      <c r="E116" s="208" t="s">
        <v>241</v>
      </c>
      <c r="F116" s="209" t="s">
        <v>242</v>
      </c>
      <c r="G116" s="210" t="s">
        <v>204</v>
      </c>
      <c r="H116" s="211">
        <v>1</v>
      </c>
      <c r="I116" s="212"/>
      <c r="J116" s="213">
        <f>ROUND(I116*H116,2)</f>
        <v>0</v>
      </c>
      <c r="K116" s="209" t="s">
        <v>21</v>
      </c>
      <c r="L116" s="46"/>
      <c r="M116" s="214" t="s">
        <v>21</v>
      </c>
      <c r="N116" s="215" t="s">
        <v>47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127</v>
      </c>
      <c r="AT116" s="218" t="s">
        <v>123</v>
      </c>
      <c r="AU116" s="218" t="s">
        <v>86</v>
      </c>
      <c r="AY116" s="19" t="s">
        <v>121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84</v>
      </c>
      <c r="BK116" s="219">
        <f>ROUND(I116*H116,2)</f>
        <v>0</v>
      </c>
      <c r="BL116" s="19" t="s">
        <v>127</v>
      </c>
      <c r="BM116" s="218" t="s">
        <v>243</v>
      </c>
    </row>
    <row r="117" s="2" customFormat="1">
      <c r="A117" s="40"/>
      <c r="B117" s="41"/>
      <c r="C117" s="42"/>
      <c r="D117" s="220" t="s">
        <v>129</v>
      </c>
      <c r="E117" s="42"/>
      <c r="F117" s="221" t="s">
        <v>242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129</v>
      </c>
      <c r="AU117" s="19" t="s">
        <v>86</v>
      </c>
    </row>
    <row r="118" s="2" customFormat="1">
      <c r="A118" s="40"/>
      <c r="B118" s="41"/>
      <c r="C118" s="42"/>
      <c r="D118" s="220" t="s">
        <v>130</v>
      </c>
      <c r="E118" s="42"/>
      <c r="F118" s="225" t="s">
        <v>244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86</v>
      </c>
    </row>
    <row r="119" s="12" customFormat="1" ht="25.92" customHeight="1">
      <c r="A119" s="12"/>
      <c r="B119" s="191"/>
      <c r="C119" s="192"/>
      <c r="D119" s="193" t="s">
        <v>75</v>
      </c>
      <c r="E119" s="194" t="s">
        <v>183</v>
      </c>
      <c r="F119" s="194" t="s">
        <v>184</v>
      </c>
      <c r="G119" s="192"/>
      <c r="H119" s="192"/>
      <c r="I119" s="195"/>
      <c r="J119" s="196">
        <f>BK119</f>
        <v>0</v>
      </c>
      <c r="K119" s="192"/>
      <c r="L119" s="197"/>
      <c r="M119" s="198"/>
      <c r="N119" s="199"/>
      <c r="O119" s="199"/>
      <c r="P119" s="200">
        <f>P120+P128+P135</f>
        <v>0</v>
      </c>
      <c r="Q119" s="199"/>
      <c r="R119" s="200">
        <f>R120+R128+R135</f>
        <v>0</v>
      </c>
      <c r="S119" s="199"/>
      <c r="T119" s="201">
        <f>T120+T128+T135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127</v>
      </c>
      <c r="AT119" s="203" t="s">
        <v>75</v>
      </c>
      <c r="AU119" s="203" t="s">
        <v>76</v>
      </c>
      <c r="AY119" s="202" t="s">
        <v>121</v>
      </c>
      <c r="BK119" s="204">
        <f>BK120+BK128+BK135</f>
        <v>0</v>
      </c>
    </row>
    <row r="120" s="12" customFormat="1" ht="22.8" customHeight="1">
      <c r="A120" s="12"/>
      <c r="B120" s="191"/>
      <c r="C120" s="192"/>
      <c r="D120" s="193" t="s">
        <v>75</v>
      </c>
      <c r="E120" s="205" t="s">
        <v>245</v>
      </c>
      <c r="F120" s="205" t="s">
        <v>246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SUM(P121:P127)</f>
        <v>0</v>
      </c>
      <c r="Q120" s="199"/>
      <c r="R120" s="200">
        <f>SUM(R121:R127)</f>
        <v>0</v>
      </c>
      <c r="S120" s="199"/>
      <c r="T120" s="201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127</v>
      </c>
      <c r="AT120" s="203" t="s">
        <v>75</v>
      </c>
      <c r="AU120" s="203" t="s">
        <v>84</v>
      </c>
      <c r="AY120" s="202" t="s">
        <v>121</v>
      </c>
      <c r="BK120" s="204">
        <f>SUM(BK121:BK127)</f>
        <v>0</v>
      </c>
    </row>
    <row r="121" s="2" customFormat="1" ht="16.5" customHeight="1">
      <c r="A121" s="40"/>
      <c r="B121" s="41"/>
      <c r="C121" s="207" t="s">
        <v>247</v>
      </c>
      <c r="D121" s="207" t="s">
        <v>123</v>
      </c>
      <c r="E121" s="208" t="s">
        <v>248</v>
      </c>
      <c r="F121" s="209" t="s">
        <v>249</v>
      </c>
      <c r="G121" s="210" t="s">
        <v>250</v>
      </c>
      <c r="H121" s="211">
        <v>1</v>
      </c>
      <c r="I121" s="212"/>
      <c r="J121" s="213">
        <f>ROUND(I121*H121,2)</f>
        <v>0</v>
      </c>
      <c r="K121" s="209" t="s">
        <v>21</v>
      </c>
      <c r="L121" s="46"/>
      <c r="M121" s="214" t="s">
        <v>21</v>
      </c>
      <c r="N121" s="215" t="s">
        <v>47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205</v>
      </c>
      <c r="AT121" s="218" t="s">
        <v>123</v>
      </c>
      <c r="AU121" s="218" t="s">
        <v>86</v>
      </c>
      <c r="AY121" s="19" t="s">
        <v>121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84</v>
      </c>
      <c r="BK121" s="219">
        <f>ROUND(I121*H121,2)</f>
        <v>0</v>
      </c>
      <c r="BL121" s="19" t="s">
        <v>205</v>
      </c>
      <c r="BM121" s="218" t="s">
        <v>251</v>
      </c>
    </row>
    <row r="122" s="2" customFormat="1">
      <c r="A122" s="40"/>
      <c r="B122" s="41"/>
      <c r="C122" s="42"/>
      <c r="D122" s="220" t="s">
        <v>129</v>
      </c>
      <c r="E122" s="42"/>
      <c r="F122" s="221" t="s">
        <v>252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129</v>
      </c>
      <c r="AU122" s="19" t="s">
        <v>86</v>
      </c>
    </row>
    <row r="123" s="2" customFormat="1" ht="26.4" customHeight="1">
      <c r="A123" s="40"/>
      <c r="B123" s="41"/>
      <c r="C123" s="207" t="s">
        <v>253</v>
      </c>
      <c r="D123" s="207" t="s">
        <v>123</v>
      </c>
      <c r="E123" s="208" t="s">
        <v>254</v>
      </c>
      <c r="F123" s="209" t="s">
        <v>255</v>
      </c>
      <c r="G123" s="210" t="s">
        <v>250</v>
      </c>
      <c r="H123" s="211">
        <v>1</v>
      </c>
      <c r="I123" s="212"/>
      <c r="J123" s="213">
        <f>ROUND(I123*H123,2)</f>
        <v>0</v>
      </c>
      <c r="K123" s="209" t="s">
        <v>21</v>
      </c>
      <c r="L123" s="46"/>
      <c r="M123" s="214" t="s">
        <v>21</v>
      </c>
      <c r="N123" s="215" t="s">
        <v>47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205</v>
      </c>
      <c r="AT123" s="218" t="s">
        <v>123</v>
      </c>
      <c r="AU123" s="218" t="s">
        <v>86</v>
      </c>
      <c r="AY123" s="19" t="s">
        <v>121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84</v>
      </c>
      <c r="BK123" s="219">
        <f>ROUND(I123*H123,2)</f>
        <v>0</v>
      </c>
      <c r="BL123" s="19" t="s">
        <v>205</v>
      </c>
      <c r="BM123" s="218" t="s">
        <v>256</v>
      </c>
    </row>
    <row r="124" s="2" customFormat="1">
      <c r="A124" s="40"/>
      <c r="B124" s="41"/>
      <c r="C124" s="42"/>
      <c r="D124" s="220" t="s">
        <v>129</v>
      </c>
      <c r="E124" s="42"/>
      <c r="F124" s="221" t="s">
        <v>255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129</v>
      </c>
      <c r="AU124" s="19" t="s">
        <v>86</v>
      </c>
    </row>
    <row r="125" s="2" customFormat="1" ht="16.5" customHeight="1">
      <c r="A125" s="40"/>
      <c r="B125" s="41"/>
      <c r="C125" s="207" t="s">
        <v>8</v>
      </c>
      <c r="D125" s="207" t="s">
        <v>123</v>
      </c>
      <c r="E125" s="208" t="s">
        <v>257</v>
      </c>
      <c r="F125" s="209" t="s">
        <v>258</v>
      </c>
      <c r="G125" s="210" t="s">
        <v>250</v>
      </c>
      <c r="H125" s="211">
        <v>1</v>
      </c>
      <c r="I125" s="212"/>
      <c r="J125" s="213">
        <f>ROUND(I125*H125,2)</f>
        <v>0</v>
      </c>
      <c r="K125" s="209" t="s">
        <v>21</v>
      </c>
      <c r="L125" s="46"/>
      <c r="M125" s="214" t="s">
        <v>21</v>
      </c>
      <c r="N125" s="215" t="s">
        <v>47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205</v>
      </c>
      <c r="AT125" s="218" t="s">
        <v>123</v>
      </c>
      <c r="AU125" s="218" t="s">
        <v>86</v>
      </c>
      <c r="AY125" s="19" t="s">
        <v>121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84</v>
      </c>
      <c r="BK125" s="219">
        <f>ROUND(I125*H125,2)</f>
        <v>0</v>
      </c>
      <c r="BL125" s="19" t="s">
        <v>205</v>
      </c>
      <c r="BM125" s="218" t="s">
        <v>259</v>
      </c>
    </row>
    <row r="126" s="2" customFormat="1">
      <c r="A126" s="40"/>
      <c r="B126" s="41"/>
      <c r="C126" s="42"/>
      <c r="D126" s="220" t="s">
        <v>129</v>
      </c>
      <c r="E126" s="42"/>
      <c r="F126" s="221" t="s">
        <v>258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129</v>
      </c>
      <c r="AU126" s="19" t="s">
        <v>86</v>
      </c>
    </row>
    <row r="127" s="2" customFormat="1">
      <c r="A127" s="40"/>
      <c r="B127" s="41"/>
      <c r="C127" s="42"/>
      <c r="D127" s="220" t="s">
        <v>130</v>
      </c>
      <c r="E127" s="42"/>
      <c r="F127" s="225" t="s">
        <v>260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130</v>
      </c>
      <c r="AU127" s="19" t="s">
        <v>86</v>
      </c>
    </row>
    <row r="128" s="12" customFormat="1" ht="22.8" customHeight="1">
      <c r="A128" s="12"/>
      <c r="B128" s="191"/>
      <c r="C128" s="192"/>
      <c r="D128" s="193" t="s">
        <v>75</v>
      </c>
      <c r="E128" s="205" t="s">
        <v>261</v>
      </c>
      <c r="F128" s="205" t="s">
        <v>262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SUM(P129:P134)</f>
        <v>0</v>
      </c>
      <c r="Q128" s="199"/>
      <c r="R128" s="200">
        <f>SUM(R129:R134)</f>
        <v>0</v>
      </c>
      <c r="S128" s="199"/>
      <c r="T128" s="201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127</v>
      </c>
      <c r="AT128" s="203" t="s">
        <v>75</v>
      </c>
      <c r="AU128" s="203" t="s">
        <v>84</v>
      </c>
      <c r="AY128" s="202" t="s">
        <v>121</v>
      </c>
      <c r="BK128" s="204">
        <f>SUM(BK129:BK134)</f>
        <v>0</v>
      </c>
    </row>
    <row r="129" s="2" customFormat="1" ht="26.4" customHeight="1">
      <c r="A129" s="40"/>
      <c r="B129" s="41"/>
      <c r="C129" s="207" t="s">
        <v>263</v>
      </c>
      <c r="D129" s="207" t="s">
        <v>123</v>
      </c>
      <c r="E129" s="208" t="s">
        <v>264</v>
      </c>
      <c r="F129" s="209" t="s">
        <v>265</v>
      </c>
      <c r="G129" s="210" t="s">
        <v>204</v>
      </c>
      <c r="H129" s="211">
        <v>1</v>
      </c>
      <c r="I129" s="212"/>
      <c r="J129" s="213">
        <f>ROUND(I129*H129,2)</f>
        <v>0</v>
      </c>
      <c r="K129" s="209" t="s">
        <v>21</v>
      </c>
      <c r="L129" s="46"/>
      <c r="M129" s="214" t="s">
        <v>21</v>
      </c>
      <c r="N129" s="215" t="s">
        <v>47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205</v>
      </c>
      <c r="AT129" s="218" t="s">
        <v>123</v>
      </c>
      <c r="AU129" s="218" t="s">
        <v>86</v>
      </c>
      <c r="AY129" s="19" t="s">
        <v>121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84</v>
      </c>
      <c r="BK129" s="219">
        <f>ROUND(I129*H129,2)</f>
        <v>0</v>
      </c>
      <c r="BL129" s="19" t="s">
        <v>205</v>
      </c>
      <c r="BM129" s="218" t="s">
        <v>266</v>
      </c>
    </row>
    <row r="130" s="2" customFormat="1">
      <c r="A130" s="40"/>
      <c r="B130" s="41"/>
      <c r="C130" s="42"/>
      <c r="D130" s="220" t="s">
        <v>129</v>
      </c>
      <c r="E130" s="42"/>
      <c r="F130" s="221" t="s">
        <v>265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129</v>
      </c>
      <c r="AU130" s="19" t="s">
        <v>86</v>
      </c>
    </row>
    <row r="131" s="2" customFormat="1">
      <c r="A131" s="40"/>
      <c r="B131" s="41"/>
      <c r="C131" s="42"/>
      <c r="D131" s="220" t="s">
        <v>130</v>
      </c>
      <c r="E131" s="42"/>
      <c r="F131" s="225" t="s">
        <v>267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86</v>
      </c>
    </row>
    <row r="132" s="2" customFormat="1" ht="26.4" customHeight="1">
      <c r="A132" s="40"/>
      <c r="B132" s="41"/>
      <c r="C132" s="207" t="s">
        <v>268</v>
      </c>
      <c r="D132" s="207" t="s">
        <v>123</v>
      </c>
      <c r="E132" s="208" t="s">
        <v>269</v>
      </c>
      <c r="F132" s="209" t="s">
        <v>270</v>
      </c>
      <c r="G132" s="210" t="s">
        <v>204</v>
      </c>
      <c r="H132" s="211">
        <v>1</v>
      </c>
      <c r="I132" s="212"/>
      <c r="J132" s="213">
        <f>ROUND(I132*H132,2)</f>
        <v>0</v>
      </c>
      <c r="K132" s="209" t="s">
        <v>21</v>
      </c>
      <c r="L132" s="46"/>
      <c r="M132" s="214" t="s">
        <v>21</v>
      </c>
      <c r="N132" s="215" t="s">
        <v>47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205</v>
      </c>
      <c r="AT132" s="218" t="s">
        <v>123</v>
      </c>
      <c r="AU132" s="218" t="s">
        <v>86</v>
      </c>
      <c r="AY132" s="19" t="s">
        <v>121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84</v>
      </c>
      <c r="BK132" s="219">
        <f>ROUND(I132*H132,2)</f>
        <v>0</v>
      </c>
      <c r="BL132" s="19" t="s">
        <v>205</v>
      </c>
      <c r="BM132" s="218" t="s">
        <v>271</v>
      </c>
    </row>
    <row r="133" s="2" customFormat="1">
      <c r="A133" s="40"/>
      <c r="B133" s="41"/>
      <c r="C133" s="42"/>
      <c r="D133" s="220" t="s">
        <v>129</v>
      </c>
      <c r="E133" s="42"/>
      <c r="F133" s="221" t="s">
        <v>272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129</v>
      </c>
      <c r="AU133" s="19" t="s">
        <v>86</v>
      </c>
    </row>
    <row r="134" s="2" customFormat="1">
      <c r="A134" s="40"/>
      <c r="B134" s="41"/>
      <c r="C134" s="42"/>
      <c r="D134" s="220" t="s">
        <v>130</v>
      </c>
      <c r="E134" s="42"/>
      <c r="F134" s="225" t="s">
        <v>273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86</v>
      </c>
    </row>
    <row r="135" s="12" customFormat="1" ht="22.8" customHeight="1">
      <c r="A135" s="12"/>
      <c r="B135" s="191"/>
      <c r="C135" s="192"/>
      <c r="D135" s="193" t="s">
        <v>75</v>
      </c>
      <c r="E135" s="205" t="s">
        <v>274</v>
      </c>
      <c r="F135" s="205" t="s">
        <v>199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SUM(P136:P142)</f>
        <v>0</v>
      </c>
      <c r="Q135" s="199"/>
      <c r="R135" s="200">
        <f>SUM(R136:R142)</f>
        <v>0</v>
      </c>
      <c r="S135" s="199"/>
      <c r="T135" s="201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160</v>
      </c>
      <c r="AT135" s="203" t="s">
        <v>75</v>
      </c>
      <c r="AU135" s="203" t="s">
        <v>84</v>
      </c>
      <c r="AY135" s="202" t="s">
        <v>121</v>
      </c>
      <c r="BK135" s="204">
        <f>SUM(BK136:BK142)</f>
        <v>0</v>
      </c>
    </row>
    <row r="136" s="2" customFormat="1">
      <c r="A136" s="40"/>
      <c r="B136" s="41"/>
      <c r="C136" s="207" t="s">
        <v>275</v>
      </c>
      <c r="D136" s="207" t="s">
        <v>123</v>
      </c>
      <c r="E136" s="208" t="s">
        <v>276</v>
      </c>
      <c r="F136" s="209" t="s">
        <v>277</v>
      </c>
      <c r="G136" s="210" t="s">
        <v>204</v>
      </c>
      <c r="H136" s="211">
        <v>1</v>
      </c>
      <c r="I136" s="212"/>
      <c r="J136" s="213">
        <f>ROUND(I136*H136,2)</f>
        <v>0</v>
      </c>
      <c r="K136" s="209" t="s">
        <v>21</v>
      </c>
      <c r="L136" s="46"/>
      <c r="M136" s="214" t="s">
        <v>21</v>
      </c>
      <c r="N136" s="215" t="s">
        <v>47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205</v>
      </c>
      <c r="AT136" s="218" t="s">
        <v>123</v>
      </c>
      <c r="AU136" s="218" t="s">
        <v>86</v>
      </c>
      <c r="AY136" s="19" t="s">
        <v>121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84</v>
      </c>
      <c r="BK136" s="219">
        <f>ROUND(I136*H136,2)</f>
        <v>0</v>
      </c>
      <c r="BL136" s="19" t="s">
        <v>205</v>
      </c>
      <c r="BM136" s="218" t="s">
        <v>278</v>
      </c>
    </row>
    <row r="137" s="2" customFormat="1">
      <c r="A137" s="40"/>
      <c r="B137" s="41"/>
      <c r="C137" s="42"/>
      <c r="D137" s="220" t="s">
        <v>129</v>
      </c>
      <c r="E137" s="42"/>
      <c r="F137" s="221" t="s">
        <v>279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129</v>
      </c>
      <c r="AU137" s="19" t="s">
        <v>86</v>
      </c>
    </row>
    <row r="138" s="2" customFormat="1" ht="26.4" customHeight="1">
      <c r="A138" s="40"/>
      <c r="B138" s="41"/>
      <c r="C138" s="207" t="s">
        <v>280</v>
      </c>
      <c r="D138" s="207" t="s">
        <v>123</v>
      </c>
      <c r="E138" s="208" t="s">
        <v>281</v>
      </c>
      <c r="F138" s="209" t="s">
        <v>282</v>
      </c>
      <c r="G138" s="210" t="s">
        <v>250</v>
      </c>
      <c r="H138" s="211">
        <v>1</v>
      </c>
      <c r="I138" s="212"/>
      <c r="J138" s="213">
        <f>ROUND(I138*H138,2)</f>
        <v>0</v>
      </c>
      <c r="K138" s="209" t="s">
        <v>21</v>
      </c>
      <c r="L138" s="46"/>
      <c r="M138" s="214" t="s">
        <v>21</v>
      </c>
      <c r="N138" s="215" t="s">
        <v>47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127</v>
      </c>
      <c r="AT138" s="218" t="s">
        <v>123</v>
      </c>
      <c r="AU138" s="218" t="s">
        <v>86</v>
      </c>
      <c r="AY138" s="19" t="s">
        <v>121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84</v>
      </c>
      <c r="BK138" s="219">
        <f>ROUND(I138*H138,2)</f>
        <v>0</v>
      </c>
      <c r="BL138" s="19" t="s">
        <v>127</v>
      </c>
      <c r="BM138" s="218" t="s">
        <v>283</v>
      </c>
    </row>
    <row r="139" s="2" customFormat="1">
      <c r="A139" s="40"/>
      <c r="B139" s="41"/>
      <c r="C139" s="42"/>
      <c r="D139" s="220" t="s">
        <v>129</v>
      </c>
      <c r="E139" s="42"/>
      <c r="F139" s="221" t="s">
        <v>282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129</v>
      </c>
      <c r="AU139" s="19" t="s">
        <v>86</v>
      </c>
    </row>
    <row r="140" s="2" customFormat="1" ht="40.8" customHeight="1">
      <c r="A140" s="40"/>
      <c r="B140" s="41"/>
      <c r="C140" s="207" t="s">
        <v>284</v>
      </c>
      <c r="D140" s="207" t="s">
        <v>123</v>
      </c>
      <c r="E140" s="208" t="s">
        <v>285</v>
      </c>
      <c r="F140" s="209" t="s">
        <v>286</v>
      </c>
      <c r="G140" s="210" t="s">
        <v>250</v>
      </c>
      <c r="H140" s="211">
        <v>1</v>
      </c>
      <c r="I140" s="212"/>
      <c r="J140" s="213">
        <f>ROUND(I140*H140,2)</f>
        <v>0</v>
      </c>
      <c r="K140" s="209" t="s">
        <v>21</v>
      </c>
      <c r="L140" s="46"/>
      <c r="M140" s="214" t="s">
        <v>21</v>
      </c>
      <c r="N140" s="215" t="s">
        <v>47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127</v>
      </c>
      <c r="AT140" s="218" t="s">
        <v>123</v>
      </c>
      <c r="AU140" s="218" t="s">
        <v>86</v>
      </c>
      <c r="AY140" s="19" t="s">
        <v>121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84</v>
      </c>
      <c r="BK140" s="219">
        <f>ROUND(I140*H140,2)</f>
        <v>0</v>
      </c>
      <c r="BL140" s="19" t="s">
        <v>127</v>
      </c>
      <c r="BM140" s="218" t="s">
        <v>287</v>
      </c>
    </row>
    <row r="141" s="2" customFormat="1">
      <c r="A141" s="40"/>
      <c r="B141" s="41"/>
      <c r="C141" s="42"/>
      <c r="D141" s="220" t="s">
        <v>129</v>
      </c>
      <c r="E141" s="42"/>
      <c r="F141" s="221" t="s">
        <v>286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129</v>
      </c>
      <c r="AU141" s="19" t="s">
        <v>86</v>
      </c>
    </row>
    <row r="142" s="2" customFormat="1">
      <c r="A142" s="40"/>
      <c r="B142" s="41"/>
      <c r="C142" s="42"/>
      <c r="D142" s="220" t="s">
        <v>130</v>
      </c>
      <c r="E142" s="42"/>
      <c r="F142" s="225" t="s">
        <v>288</v>
      </c>
      <c r="G142" s="42"/>
      <c r="H142" s="42"/>
      <c r="I142" s="222"/>
      <c r="J142" s="42"/>
      <c r="K142" s="42"/>
      <c r="L142" s="46"/>
      <c r="M142" s="253"/>
      <c r="N142" s="254"/>
      <c r="O142" s="255"/>
      <c r="P142" s="255"/>
      <c r="Q142" s="255"/>
      <c r="R142" s="255"/>
      <c r="S142" s="255"/>
      <c r="T142" s="256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86</v>
      </c>
    </row>
    <row r="143" s="2" customFormat="1" ht="6.96" customHeight="1">
      <c r="A143" s="40"/>
      <c r="B143" s="61"/>
      <c r="C143" s="62"/>
      <c r="D143" s="62"/>
      <c r="E143" s="62"/>
      <c r="F143" s="62"/>
      <c r="G143" s="62"/>
      <c r="H143" s="62"/>
      <c r="I143" s="62"/>
      <c r="J143" s="62"/>
      <c r="K143" s="62"/>
      <c r="L143" s="46"/>
      <c r="M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</sheetData>
  <sheetProtection sheet="1" autoFilter="0" formatColumns="0" formatRows="0" objects="1" scenarios="1" spinCount="100000" saltValue="UBkLraF/b4Q3GYBThqm1fMjJ81ejWWtDhccU0pG2ZcJIG+3w5IVwfKV+o1BjqWr30O6qfj7h3DDP6JQ+6BKBVA==" hashValue="csYrXisUj0bh6bneNVP1BTvLjipWbGsLbVpkSvPJA65SWFLeiq0RMZltX65oczt8dXRbRUjvtVc0ls4kVYn8zQ==" algorithmName="SHA-512" password="CC35"/>
  <autoFilter ref="C84:K14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289</v>
      </c>
      <c r="H4" s="22"/>
    </row>
    <row r="5" s="1" customFormat="1" ht="12" customHeight="1">
      <c r="B5" s="22"/>
      <c r="C5" s="267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68" t="s">
        <v>16</v>
      </c>
      <c r="D6" s="269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26. 5. 2025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0"/>
      <c r="C9" s="271" t="s">
        <v>57</v>
      </c>
      <c r="D9" s="272" t="s">
        <v>58</v>
      </c>
      <c r="E9" s="272" t="s">
        <v>108</v>
      </c>
      <c r="F9" s="273" t="s">
        <v>290</v>
      </c>
      <c r="G9" s="180"/>
      <c r="H9" s="270"/>
    </row>
    <row r="10" s="2" customFormat="1" ht="26.4" customHeight="1">
      <c r="A10" s="40"/>
      <c r="B10" s="46"/>
      <c r="C10" s="274" t="s">
        <v>81</v>
      </c>
      <c r="D10" s="274" t="s">
        <v>82</v>
      </c>
      <c r="E10" s="40"/>
      <c r="F10" s="40"/>
      <c r="G10" s="40"/>
      <c r="H10" s="46"/>
    </row>
    <row r="11" s="2" customFormat="1" ht="16.8" customHeight="1">
      <c r="A11" s="40"/>
      <c r="B11" s="46"/>
      <c r="C11" s="275" t="s">
        <v>291</v>
      </c>
      <c r="D11" s="276" t="s">
        <v>292</v>
      </c>
      <c r="E11" s="277" t="s">
        <v>92</v>
      </c>
      <c r="F11" s="278">
        <v>0.80000000000000004</v>
      </c>
      <c r="G11" s="40"/>
      <c r="H11" s="46"/>
    </row>
    <row r="12" s="2" customFormat="1" ht="16.8" customHeight="1">
      <c r="A12" s="40"/>
      <c r="B12" s="46"/>
      <c r="C12" s="279" t="s">
        <v>21</v>
      </c>
      <c r="D12" s="279" t="s">
        <v>293</v>
      </c>
      <c r="E12" s="19" t="s">
        <v>21</v>
      </c>
      <c r="F12" s="280">
        <v>0.80000000000000004</v>
      </c>
      <c r="G12" s="40"/>
      <c r="H12" s="46"/>
    </row>
    <row r="13" s="2" customFormat="1" ht="16.8" customHeight="1">
      <c r="A13" s="40"/>
      <c r="B13" s="46"/>
      <c r="C13" s="279" t="s">
        <v>291</v>
      </c>
      <c r="D13" s="279" t="s">
        <v>138</v>
      </c>
      <c r="E13" s="19" t="s">
        <v>21</v>
      </c>
      <c r="F13" s="280">
        <v>0.80000000000000004</v>
      </c>
      <c r="G13" s="40"/>
      <c r="H13" s="46"/>
    </row>
    <row r="14" s="2" customFormat="1" ht="16.8" customHeight="1">
      <c r="A14" s="40"/>
      <c r="B14" s="46"/>
      <c r="C14" s="275" t="s">
        <v>90</v>
      </c>
      <c r="D14" s="276" t="s">
        <v>91</v>
      </c>
      <c r="E14" s="277" t="s">
        <v>92</v>
      </c>
      <c r="F14" s="278">
        <v>1051</v>
      </c>
      <c r="G14" s="40"/>
      <c r="H14" s="46"/>
    </row>
    <row r="15" s="2" customFormat="1" ht="16.8" customHeight="1">
      <c r="A15" s="40"/>
      <c r="B15" s="46"/>
      <c r="C15" s="279" t="s">
        <v>21</v>
      </c>
      <c r="D15" s="279" t="s">
        <v>143</v>
      </c>
      <c r="E15" s="19" t="s">
        <v>21</v>
      </c>
      <c r="F15" s="280">
        <v>247</v>
      </c>
      <c r="G15" s="40"/>
      <c r="H15" s="46"/>
    </row>
    <row r="16" s="2" customFormat="1" ht="16.8" customHeight="1">
      <c r="A16" s="40"/>
      <c r="B16" s="46"/>
      <c r="C16" s="279" t="s">
        <v>21</v>
      </c>
      <c r="D16" s="279" t="s">
        <v>144</v>
      </c>
      <c r="E16" s="19" t="s">
        <v>21</v>
      </c>
      <c r="F16" s="280">
        <v>72</v>
      </c>
      <c r="G16" s="40"/>
      <c r="H16" s="46"/>
    </row>
    <row r="17" s="2" customFormat="1" ht="16.8" customHeight="1">
      <c r="A17" s="40"/>
      <c r="B17" s="46"/>
      <c r="C17" s="279" t="s">
        <v>21</v>
      </c>
      <c r="D17" s="279" t="s">
        <v>145</v>
      </c>
      <c r="E17" s="19" t="s">
        <v>21</v>
      </c>
      <c r="F17" s="280">
        <v>100</v>
      </c>
      <c r="G17" s="40"/>
      <c r="H17" s="46"/>
    </row>
    <row r="18" s="2" customFormat="1" ht="16.8" customHeight="1">
      <c r="A18" s="40"/>
      <c r="B18" s="46"/>
      <c r="C18" s="279" t="s">
        <v>21</v>
      </c>
      <c r="D18" s="279" t="s">
        <v>146</v>
      </c>
      <c r="E18" s="19" t="s">
        <v>21</v>
      </c>
      <c r="F18" s="280">
        <v>276</v>
      </c>
      <c r="G18" s="40"/>
      <c r="H18" s="46"/>
    </row>
    <row r="19" s="2" customFormat="1" ht="16.8" customHeight="1">
      <c r="A19" s="40"/>
      <c r="B19" s="46"/>
      <c r="C19" s="279" t="s">
        <v>21</v>
      </c>
      <c r="D19" s="279" t="s">
        <v>147</v>
      </c>
      <c r="E19" s="19" t="s">
        <v>21</v>
      </c>
      <c r="F19" s="280">
        <v>356</v>
      </c>
      <c r="G19" s="40"/>
      <c r="H19" s="46"/>
    </row>
    <row r="20" s="2" customFormat="1" ht="16.8" customHeight="1">
      <c r="A20" s="40"/>
      <c r="B20" s="46"/>
      <c r="C20" s="279" t="s">
        <v>90</v>
      </c>
      <c r="D20" s="279" t="s">
        <v>138</v>
      </c>
      <c r="E20" s="19" t="s">
        <v>21</v>
      </c>
      <c r="F20" s="280">
        <v>1051</v>
      </c>
      <c r="G20" s="40"/>
      <c r="H20" s="46"/>
    </row>
    <row r="21" s="2" customFormat="1" ht="16.8" customHeight="1">
      <c r="A21" s="40"/>
      <c r="B21" s="46"/>
      <c r="C21" s="281" t="s">
        <v>294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279" t="s">
        <v>139</v>
      </c>
      <c r="D22" s="279" t="s">
        <v>140</v>
      </c>
      <c r="E22" s="19" t="s">
        <v>92</v>
      </c>
      <c r="F22" s="280">
        <v>1051</v>
      </c>
      <c r="G22" s="40"/>
      <c r="H22" s="46"/>
    </row>
    <row r="23" s="2" customFormat="1" ht="16.8" customHeight="1">
      <c r="A23" s="40"/>
      <c r="B23" s="46"/>
      <c r="C23" s="279" t="s">
        <v>149</v>
      </c>
      <c r="D23" s="279" t="s">
        <v>150</v>
      </c>
      <c r="E23" s="19" t="s">
        <v>92</v>
      </c>
      <c r="F23" s="280">
        <v>1051</v>
      </c>
      <c r="G23" s="40"/>
      <c r="H23" s="46"/>
    </row>
    <row r="24" s="2" customFormat="1" ht="16.8" customHeight="1">
      <c r="A24" s="40"/>
      <c r="B24" s="46"/>
      <c r="C24" s="279" t="s">
        <v>155</v>
      </c>
      <c r="D24" s="279" t="s">
        <v>156</v>
      </c>
      <c r="E24" s="19" t="s">
        <v>92</v>
      </c>
      <c r="F24" s="280">
        <v>1051</v>
      </c>
      <c r="G24" s="40"/>
      <c r="H24" s="46"/>
    </row>
    <row r="25" s="2" customFormat="1" ht="16.8" customHeight="1">
      <c r="A25" s="40"/>
      <c r="B25" s="46"/>
      <c r="C25" s="279" t="s">
        <v>186</v>
      </c>
      <c r="D25" s="279" t="s">
        <v>187</v>
      </c>
      <c r="E25" s="19" t="s">
        <v>92</v>
      </c>
      <c r="F25" s="280">
        <v>-1051</v>
      </c>
      <c r="G25" s="40"/>
      <c r="H25" s="46"/>
    </row>
    <row r="26" s="2" customFormat="1" ht="7.44" customHeight="1">
      <c r="A26" s="40"/>
      <c r="B26" s="159"/>
      <c r="C26" s="160"/>
      <c r="D26" s="160"/>
      <c r="E26" s="160"/>
      <c r="F26" s="160"/>
      <c r="G26" s="160"/>
      <c r="H26" s="46"/>
    </row>
    <row r="27" s="2" customFormat="1">
      <c r="A27" s="40"/>
      <c r="B27" s="40"/>
      <c r="C27" s="40"/>
      <c r="D27" s="40"/>
      <c r="E27" s="40"/>
      <c r="F27" s="40"/>
      <c r="G27" s="40"/>
      <c r="H27" s="40"/>
    </row>
  </sheetData>
  <sheetProtection sheet="1" formatColumns="0" formatRows="0" objects="1" scenarios="1" spinCount="100000" saltValue="Pmp++gPiVBIqoST7uVkCjygsuowhMCVAviDwohXtoQTJQo3hmtxAiiqLI05/Q7bPlt6ThLmFSrimTAdcQruv/Q==" hashValue="V0LLqaUEZk8RAwRERScVbPeBzSGP9t0WLY8yMdL9jRVMeDPJUipmPPz41SvyU4SAZCtj7VBvFC06fiIJv09Ofg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295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296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297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298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299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300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301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302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303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304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305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83</v>
      </c>
      <c r="F18" s="293" t="s">
        <v>306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307</v>
      </c>
      <c r="F19" s="293" t="s">
        <v>308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309</v>
      </c>
      <c r="F20" s="293" t="s">
        <v>310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87</v>
      </c>
      <c r="F21" s="293" t="s">
        <v>88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198</v>
      </c>
      <c r="F22" s="293" t="s">
        <v>311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312</v>
      </c>
      <c r="F23" s="293" t="s">
        <v>313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314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315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316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317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318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319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320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321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322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107</v>
      </c>
      <c r="F36" s="293"/>
      <c r="G36" s="293" t="s">
        <v>323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324</v>
      </c>
      <c r="F37" s="293"/>
      <c r="G37" s="293" t="s">
        <v>325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57</v>
      </c>
      <c r="F38" s="293"/>
      <c r="G38" s="293" t="s">
        <v>326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58</v>
      </c>
      <c r="F39" s="293"/>
      <c r="G39" s="293" t="s">
        <v>327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108</v>
      </c>
      <c r="F40" s="293"/>
      <c r="G40" s="293" t="s">
        <v>328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109</v>
      </c>
      <c r="F41" s="293"/>
      <c r="G41" s="293" t="s">
        <v>329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330</v>
      </c>
      <c r="F42" s="293"/>
      <c r="G42" s="293" t="s">
        <v>331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332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333</v>
      </c>
      <c r="F44" s="293"/>
      <c r="G44" s="293" t="s">
        <v>334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111</v>
      </c>
      <c r="F45" s="293"/>
      <c r="G45" s="293" t="s">
        <v>335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336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337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338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339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340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341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342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343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344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345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346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347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348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349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350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351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352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353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354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355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356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357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358</v>
      </c>
      <c r="D76" s="311"/>
      <c r="E76" s="311"/>
      <c r="F76" s="311" t="s">
        <v>359</v>
      </c>
      <c r="G76" s="312"/>
      <c r="H76" s="311" t="s">
        <v>58</v>
      </c>
      <c r="I76" s="311" t="s">
        <v>61</v>
      </c>
      <c r="J76" s="311" t="s">
        <v>360</v>
      </c>
      <c r="K76" s="310"/>
    </row>
    <row r="77" s="1" customFormat="1" ht="17.25" customHeight="1">
      <c r="B77" s="308"/>
      <c r="C77" s="313" t="s">
        <v>361</v>
      </c>
      <c r="D77" s="313"/>
      <c r="E77" s="313"/>
      <c r="F77" s="314" t="s">
        <v>362</v>
      </c>
      <c r="G77" s="315"/>
      <c r="H77" s="313"/>
      <c r="I77" s="313"/>
      <c r="J77" s="313" t="s">
        <v>363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57</v>
      </c>
      <c r="D79" s="318"/>
      <c r="E79" s="318"/>
      <c r="F79" s="319" t="s">
        <v>364</v>
      </c>
      <c r="G79" s="320"/>
      <c r="H79" s="296" t="s">
        <v>365</v>
      </c>
      <c r="I79" s="296" t="s">
        <v>366</v>
      </c>
      <c r="J79" s="296">
        <v>20</v>
      </c>
      <c r="K79" s="310"/>
    </row>
    <row r="80" s="1" customFormat="1" ht="15" customHeight="1">
      <c r="B80" s="308"/>
      <c r="C80" s="296" t="s">
        <v>367</v>
      </c>
      <c r="D80" s="296"/>
      <c r="E80" s="296"/>
      <c r="F80" s="319" t="s">
        <v>364</v>
      </c>
      <c r="G80" s="320"/>
      <c r="H80" s="296" t="s">
        <v>368</v>
      </c>
      <c r="I80" s="296" t="s">
        <v>366</v>
      </c>
      <c r="J80" s="296">
        <v>120</v>
      </c>
      <c r="K80" s="310"/>
    </row>
    <row r="81" s="1" customFormat="1" ht="15" customHeight="1">
      <c r="B81" s="321"/>
      <c r="C81" s="296" t="s">
        <v>369</v>
      </c>
      <c r="D81" s="296"/>
      <c r="E81" s="296"/>
      <c r="F81" s="319" t="s">
        <v>370</v>
      </c>
      <c r="G81" s="320"/>
      <c r="H81" s="296" t="s">
        <v>371</v>
      </c>
      <c r="I81" s="296" t="s">
        <v>366</v>
      </c>
      <c r="J81" s="296">
        <v>50</v>
      </c>
      <c r="K81" s="310"/>
    </row>
    <row r="82" s="1" customFormat="1" ht="15" customHeight="1">
      <c r="B82" s="321"/>
      <c r="C82" s="296" t="s">
        <v>372</v>
      </c>
      <c r="D82" s="296"/>
      <c r="E82" s="296"/>
      <c r="F82" s="319" t="s">
        <v>364</v>
      </c>
      <c r="G82" s="320"/>
      <c r="H82" s="296" t="s">
        <v>373</v>
      </c>
      <c r="I82" s="296" t="s">
        <v>374</v>
      </c>
      <c r="J82" s="296"/>
      <c r="K82" s="310"/>
    </row>
    <row r="83" s="1" customFormat="1" ht="15" customHeight="1">
      <c r="B83" s="321"/>
      <c r="C83" s="322" t="s">
        <v>375</v>
      </c>
      <c r="D83" s="322"/>
      <c r="E83" s="322"/>
      <c r="F83" s="323" t="s">
        <v>370</v>
      </c>
      <c r="G83" s="322"/>
      <c r="H83" s="322" t="s">
        <v>376</v>
      </c>
      <c r="I83" s="322" t="s">
        <v>366</v>
      </c>
      <c r="J83" s="322">
        <v>15</v>
      </c>
      <c r="K83" s="310"/>
    </row>
    <row r="84" s="1" customFormat="1" ht="15" customHeight="1">
      <c r="B84" s="321"/>
      <c r="C84" s="322" t="s">
        <v>377</v>
      </c>
      <c r="D84" s="322"/>
      <c r="E84" s="322"/>
      <c r="F84" s="323" t="s">
        <v>370</v>
      </c>
      <c r="G84" s="322"/>
      <c r="H84" s="322" t="s">
        <v>378</v>
      </c>
      <c r="I84" s="322" t="s">
        <v>366</v>
      </c>
      <c r="J84" s="322">
        <v>15</v>
      </c>
      <c r="K84" s="310"/>
    </row>
    <row r="85" s="1" customFormat="1" ht="15" customHeight="1">
      <c r="B85" s="321"/>
      <c r="C85" s="322" t="s">
        <v>379</v>
      </c>
      <c r="D85" s="322"/>
      <c r="E85" s="322"/>
      <c r="F85" s="323" t="s">
        <v>370</v>
      </c>
      <c r="G85" s="322"/>
      <c r="H85" s="322" t="s">
        <v>380</v>
      </c>
      <c r="I85" s="322" t="s">
        <v>366</v>
      </c>
      <c r="J85" s="322">
        <v>20</v>
      </c>
      <c r="K85" s="310"/>
    </row>
    <row r="86" s="1" customFormat="1" ht="15" customHeight="1">
      <c r="B86" s="321"/>
      <c r="C86" s="322" t="s">
        <v>381</v>
      </c>
      <c r="D86" s="322"/>
      <c r="E86" s="322"/>
      <c r="F86" s="323" t="s">
        <v>370</v>
      </c>
      <c r="G86" s="322"/>
      <c r="H86" s="322" t="s">
        <v>382</v>
      </c>
      <c r="I86" s="322" t="s">
        <v>366</v>
      </c>
      <c r="J86" s="322">
        <v>20</v>
      </c>
      <c r="K86" s="310"/>
    </row>
    <row r="87" s="1" customFormat="1" ht="15" customHeight="1">
      <c r="B87" s="321"/>
      <c r="C87" s="296" t="s">
        <v>383</v>
      </c>
      <c r="D87" s="296"/>
      <c r="E87" s="296"/>
      <c r="F87" s="319" t="s">
        <v>370</v>
      </c>
      <c r="G87" s="320"/>
      <c r="H87" s="296" t="s">
        <v>384</v>
      </c>
      <c r="I87" s="296" t="s">
        <v>366</v>
      </c>
      <c r="J87" s="296">
        <v>50</v>
      </c>
      <c r="K87" s="310"/>
    </row>
    <row r="88" s="1" customFormat="1" ht="15" customHeight="1">
      <c r="B88" s="321"/>
      <c r="C88" s="296" t="s">
        <v>385</v>
      </c>
      <c r="D88" s="296"/>
      <c r="E88" s="296"/>
      <c r="F88" s="319" t="s">
        <v>370</v>
      </c>
      <c r="G88" s="320"/>
      <c r="H88" s="296" t="s">
        <v>386</v>
      </c>
      <c r="I88" s="296" t="s">
        <v>366</v>
      </c>
      <c r="J88" s="296">
        <v>20</v>
      </c>
      <c r="K88" s="310"/>
    </row>
    <row r="89" s="1" customFormat="1" ht="15" customHeight="1">
      <c r="B89" s="321"/>
      <c r="C89" s="296" t="s">
        <v>387</v>
      </c>
      <c r="D89" s="296"/>
      <c r="E89" s="296"/>
      <c r="F89" s="319" t="s">
        <v>370</v>
      </c>
      <c r="G89" s="320"/>
      <c r="H89" s="296" t="s">
        <v>388</v>
      </c>
      <c r="I89" s="296" t="s">
        <v>366</v>
      </c>
      <c r="J89" s="296">
        <v>20</v>
      </c>
      <c r="K89" s="310"/>
    </row>
    <row r="90" s="1" customFormat="1" ht="15" customHeight="1">
      <c r="B90" s="321"/>
      <c r="C90" s="296" t="s">
        <v>389</v>
      </c>
      <c r="D90" s="296"/>
      <c r="E90" s="296"/>
      <c r="F90" s="319" t="s">
        <v>370</v>
      </c>
      <c r="G90" s="320"/>
      <c r="H90" s="296" t="s">
        <v>390</v>
      </c>
      <c r="I90" s="296" t="s">
        <v>366</v>
      </c>
      <c r="J90" s="296">
        <v>50</v>
      </c>
      <c r="K90" s="310"/>
    </row>
    <row r="91" s="1" customFormat="1" ht="15" customHeight="1">
      <c r="B91" s="321"/>
      <c r="C91" s="296" t="s">
        <v>391</v>
      </c>
      <c r="D91" s="296"/>
      <c r="E91" s="296"/>
      <c r="F91" s="319" t="s">
        <v>370</v>
      </c>
      <c r="G91" s="320"/>
      <c r="H91" s="296" t="s">
        <v>391</v>
      </c>
      <c r="I91" s="296" t="s">
        <v>366</v>
      </c>
      <c r="J91" s="296">
        <v>50</v>
      </c>
      <c r="K91" s="310"/>
    </row>
    <row r="92" s="1" customFormat="1" ht="15" customHeight="1">
      <c r="B92" s="321"/>
      <c r="C92" s="296" t="s">
        <v>392</v>
      </c>
      <c r="D92" s="296"/>
      <c r="E92" s="296"/>
      <c r="F92" s="319" t="s">
        <v>370</v>
      </c>
      <c r="G92" s="320"/>
      <c r="H92" s="296" t="s">
        <v>393</v>
      </c>
      <c r="I92" s="296" t="s">
        <v>366</v>
      </c>
      <c r="J92" s="296">
        <v>255</v>
      </c>
      <c r="K92" s="310"/>
    </row>
    <row r="93" s="1" customFormat="1" ht="15" customHeight="1">
      <c r="B93" s="321"/>
      <c r="C93" s="296" t="s">
        <v>394</v>
      </c>
      <c r="D93" s="296"/>
      <c r="E93" s="296"/>
      <c r="F93" s="319" t="s">
        <v>364</v>
      </c>
      <c r="G93" s="320"/>
      <c r="H93" s="296" t="s">
        <v>395</v>
      </c>
      <c r="I93" s="296" t="s">
        <v>396</v>
      </c>
      <c r="J93" s="296"/>
      <c r="K93" s="310"/>
    </row>
    <row r="94" s="1" customFormat="1" ht="15" customHeight="1">
      <c r="B94" s="321"/>
      <c r="C94" s="296" t="s">
        <v>397</v>
      </c>
      <c r="D94" s="296"/>
      <c r="E94" s="296"/>
      <c r="F94" s="319" t="s">
        <v>364</v>
      </c>
      <c r="G94" s="320"/>
      <c r="H94" s="296" t="s">
        <v>398</v>
      </c>
      <c r="I94" s="296" t="s">
        <v>399</v>
      </c>
      <c r="J94" s="296"/>
      <c r="K94" s="310"/>
    </row>
    <row r="95" s="1" customFormat="1" ht="15" customHeight="1">
      <c r="B95" s="321"/>
      <c r="C95" s="296" t="s">
        <v>400</v>
      </c>
      <c r="D95" s="296"/>
      <c r="E95" s="296"/>
      <c r="F95" s="319" t="s">
        <v>364</v>
      </c>
      <c r="G95" s="320"/>
      <c r="H95" s="296" t="s">
        <v>400</v>
      </c>
      <c r="I95" s="296" t="s">
        <v>399</v>
      </c>
      <c r="J95" s="296"/>
      <c r="K95" s="310"/>
    </row>
    <row r="96" s="1" customFormat="1" ht="15" customHeight="1">
      <c r="B96" s="321"/>
      <c r="C96" s="296" t="s">
        <v>42</v>
      </c>
      <c r="D96" s="296"/>
      <c r="E96" s="296"/>
      <c r="F96" s="319" t="s">
        <v>364</v>
      </c>
      <c r="G96" s="320"/>
      <c r="H96" s="296" t="s">
        <v>401</v>
      </c>
      <c r="I96" s="296" t="s">
        <v>399</v>
      </c>
      <c r="J96" s="296"/>
      <c r="K96" s="310"/>
    </row>
    <row r="97" s="1" customFormat="1" ht="15" customHeight="1">
      <c r="B97" s="321"/>
      <c r="C97" s="296" t="s">
        <v>52</v>
      </c>
      <c r="D97" s="296"/>
      <c r="E97" s="296"/>
      <c r="F97" s="319" t="s">
        <v>364</v>
      </c>
      <c r="G97" s="320"/>
      <c r="H97" s="296" t="s">
        <v>402</v>
      </c>
      <c r="I97" s="296" t="s">
        <v>399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403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358</v>
      </c>
      <c r="D103" s="311"/>
      <c r="E103" s="311"/>
      <c r="F103" s="311" t="s">
        <v>359</v>
      </c>
      <c r="G103" s="312"/>
      <c r="H103" s="311" t="s">
        <v>58</v>
      </c>
      <c r="I103" s="311" t="s">
        <v>61</v>
      </c>
      <c r="J103" s="311" t="s">
        <v>360</v>
      </c>
      <c r="K103" s="310"/>
    </row>
    <row r="104" s="1" customFormat="1" ht="17.25" customHeight="1">
      <c r="B104" s="308"/>
      <c r="C104" s="313" t="s">
        <v>361</v>
      </c>
      <c r="D104" s="313"/>
      <c r="E104" s="313"/>
      <c r="F104" s="314" t="s">
        <v>362</v>
      </c>
      <c r="G104" s="315"/>
      <c r="H104" s="313"/>
      <c r="I104" s="313"/>
      <c r="J104" s="313" t="s">
        <v>363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57</v>
      </c>
      <c r="D106" s="318"/>
      <c r="E106" s="318"/>
      <c r="F106" s="319" t="s">
        <v>364</v>
      </c>
      <c r="G106" s="296"/>
      <c r="H106" s="296" t="s">
        <v>404</v>
      </c>
      <c r="I106" s="296" t="s">
        <v>366</v>
      </c>
      <c r="J106" s="296">
        <v>20</v>
      </c>
      <c r="K106" s="310"/>
    </row>
    <row r="107" s="1" customFormat="1" ht="15" customHeight="1">
      <c r="B107" s="308"/>
      <c r="C107" s="296" t="s">
        <v>367</v>
      </c>
      <c r="D107" s="296"/>
      <c r="E107" s="296"/>
      <c r="F107" s="319" t="s">
        <v>364</v>
      </c>
      <c r="G107" s="296"/>
      <c r="H107" s="296" t="s">
        <v>404</v>
      </c>
      <c r="I107" s="296" t="s">
        <v>366</v>
      </c>
      <c r="J107" s="296">
        <v>120</v>
      </c>
      <c r="K107" s="310"/>
    </row>
    <row r="108" s="1" customFormat="1" ht="15" customHeight="1">
      <c r="B108" s="321"/>
      <c r="C108" s="296" t="s">
        <v>369</v>
      </c>
      <c r="D108" s="296"/>
      <c r="E108" s="296"/>
      <c r="F108" s="319" t="s">
        <v>370</v>
      </c>
      <c r="G108" s="296"/>
      <c r="H108" s="296" t="s">
        <v>404</v>
      </c>
      <c r="I108" s="296" t="s">
        <v>366</v>
      </c>
      <c r="J108" s="296">
        <v>50</v>
      </c>
      <c r="K108" s="310"/>
    </row>
    <row r="109" s="1" customFormat="1" ht="15" customHeight="1">
      <c r="B109" s="321"/>
      <c r="C109" s="296" t="s">
        <v>372</v>
      </c>
      <c r="D109" s="296"/>
      <c r="E109" s="296"/>
      <c r="F109" s="319" t="s">
        <v>364</v>
      </c>
      <c r="G109" s="296"/>
      <c r="H109" s="296" t="s">
        <v>404</v>
      </c>
      <c r="I109" s="296" t="s">
        <v>374</v>
      </c>
      <c r="J109" s="296"/>
      <c r="K109" s="310"/>
    </row>
    <row r="110" s="1" customFormat="1" ht="15" customHeight="1">
      <c r="B110" s="321"/>
      <c r="C110" s="296" t="s">
        <v>383</v>
      </c>
      <c r="D110" s="296"/>
      <c r="E110" s="296"/>
      <c r="F110" s="319" t="s">
        <v>370</v>
      </c>
      <c r="G110" s="296"/>
      <c r="H110" s="296" t="s">
        <v>404</v>
      </c>
      <c r="I110" s="296" t="s">
        <v>366</v>
      </c>
      <c r="J110" s="296">
        <v>50</v>
      </c>
      <c r="K110" s="310"/>
    </row>
    <row r="111" s="1" customFormat="1" ht="15" customHeight="1">
      <c r="B111" s="321"/>
      <c r="C111" s="296" t="s">
        <v>391</v>
      </c>
      <c r="D111" s="296"/>
      <c r="E111" s="296"/>
      <c r="F111" s="319" t="s">
        <v>370</v>
      </c>
      <c r="G111" s="296"/>
      <c r="H111" s="296" t="s">
        <v>404</v>
      </c>
      <c r="I111" s="296" t="s">
        <v>366</v>
      </c>
      <c r="J111" s="296">
        <v>50</v>
      </c>
      <c r="K111" s="310"/>
    </row>
    <row r="112" s="1" customFormat="1" ht="15" customHeight="1">
      <c r="B112" s="321"/>
      <c r="C112" s="296" t="s">
        <v>389</v>
      </c>
      <c r="D112" s="296"/>
      <c r="E112" s="296"/>
      <c r="F112" s="319" t="s">
        <v>370</v>
      </c>
      <c r="G112" s="296"/>
      <c r="H112" s="296" t="s">
        <v>404</v>
      </c>
      <c r="I112" s="296" t="s">
        <v>366</v>
      </c>
      <c r="J112" s="296">
        <v>50</v>
      </c>
      <c r="K112" s="310"/>
    </row>
    <row r="113" s="1" customFormat="1" ht="15" customHeight="1">
      <c r="B113" s="321"/>
      <c r="C113" s="296" t="s">
        <v>57</v>
      </c>
      <c r="D113" s="296"/>
      <c r="E113" s="296"/>
      <c r="F113" s="319" t="s">
        <v>364</v>
      </c>
      <c r="G113" s="296"/>
      <c r="H113" s="296" t="s">
        <v>405</v>
      </c>
      <c r="I113" s="296" t="s">
        <v>366</v>
      </c>
      <c r="J113" s="296">
        <v>20</v>
      </c>
      <c r="K113" s="310"/>
    </row>
    <row r="114" s="1" customFormat="1" ht="15" customHeight="1">
      <c r="B114" s="321"/>
      <c r="C114" s="296" t="s">
        <v>406</v>
      </c>
      <c r="D114" s="296"/>
      <c r="E114" s="296"/>
      <c r="F114" s="319" t="s">
        <v>364</v>
      </c>
      <c r="G114" s="296"/>
      <c r="H114" s="296" t="s">
        <v>407</v>
      </c>
      <c r="I114" s="296" t="s">
        <v>366</v>
      </c>
      <c r="J114" s="296">
        <v>120</v>
      </c>
      <c r="K114" s="310"/>
    </row>
    <row r="115" s="1" customFormat="1" ht="15" customHeight="1">
      <c r="B115" s="321"/>
      <c r="C115" s="296" t="s">
        <v>42</v>
      </c>
      <c r="D115" s="296"/>
      <c r="E115" s="296"/>
      <c r="F115" s="319" t="s">
        <v>364</v>
      </c>
      <c r="G115" s="296"/>
      <c r="H115" s="296" t="s">
        <v>408</v>
      </c>
      <c r="I115" s="296" t="s">
        <v>399</v>
      </c>
      <c r="J115" s="296"/>
      <c r="K115" s="310"/>
    </row>
    <row r="116" s="1" customFormat="1" ht="15" customHeight="1">
      <c r="B116" s="321"/>
      <c r="C116" s="296" t="s">
        <v>52</v>
      </c>
      <c r="D116" s="296"/>
      <c r="E116" s="296"/>
      <c r="F116" s="319" t="s">
        <v>364</v>
      </c>
      <c r="G116" s="296"/>
      <c r="H116" s="296" t="s">
        <v>409</v>
      </c>
      <c r="I116" s="296" t="s">
        <v>399</v>
      </c>
      <c r="J116" s="296"/>
      <c r="K116" s="310"/>
    </row>
    <row r="117" s="1" customFormat="1" ht="15" customHeight="1">
      <c r="B117" s="321"/>
      <c r="C117" s="296" t="s">
        <v>61</v>
      </c>
      <c r="D117" s="296"/>
      <c r="E117" s="296"/>
      <c r="F117" s="319" t="s">
        <v>364</v>
      </c>
      <c r="G117" s="296"/>
      <c r="H117" s="296" t="s">
        <v>410</v>
      </c>
      <c r="I117" s="296" t="s">
        <v>411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412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358</v>
      </c>
      <c r="D123" s="311"/>
      <c r="E123" s="311"/>
      <c r="F123" s="311" t="s">
        <v>359</v>
      </c>
      <c r="G123" s="312"/>
      <c r="H123" s="311" t="s">
        <v>58</v>
      </c>
      <c r="I123" s="311" t="s">
        <v>61</v>
      </c>
      <c r="J123" s="311" t="s">
        <v>360</v>
      </c>
      <c r="K123" s="340"/>
    </row>
    <row r="124" s="1" customFormat="1" ht="17.25" customHeight="1">
      <c r="B124" s="339"/>
      <c r="C124" s="313" t="s">
        <v>361</v>
      </c>
      <c r="D124" s="313"/>
      <c r="E124" s="313"/>
      <c r="F124" s="314" t="s">
        <v>362</v>
      </c>
      <c r="G124" s="315"/>
      <c r="H124" s="313"/>
      <c r="I124" s="313"/>
      <c r="J124" s="313" t="s">
        <v>363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367</v>
      </c>
      <c r="D126" s="318"/>
      <c r="E126" s="318"/>
      <c r="F126" s="319" t="s">
        <v>364</v>
      </c>
      <c r="G126" s="296"/>
      <c r="H126" s="296" t="s">
        <v>404</v>
      </c>
      <c r="I126" s="296" t="s">
        <v>366</v>
      </c>
      <c r="J126" s="296">
        <v>120</v>
      </c>
      <c r="K126" s="344"/>
    </row>
    <row r="127" s="1" customFormat="1" ht="15" customHeight="1">
      <c r="B127" s="341"/>
      <c r="C127" s="296" t="s">
        <v>413</v>
      </c>
      <c r="D127" s="296"/>
      <c r="E127" s="296"/>
      <c r="F127" s="319" t="s">
        <v>364</v>
      </c>
      <c r="G127" s="296"/>
      <c r="H127" s="296" t="s">
        <v>414</v>
      </c>
      <c r="I127" s="296" t="s">
        <v>366</v>
      </c>
      <c r="J127" s="296" t="s">
        <v>415</v>
      </c>
      <c r="K127" s="344"/>
    </row>
    <row r="128" s="1" customFormat="1" ht="15" customHeight="1">
      <c r="B128" s="341"/>
      <c r="C128" s="296" t="s">
        <v>312</v>
      </c>
      <c r="D128" s="296"/>
      <c r="E128" s="296"/>
      <c r="F128" s="319" t="s">
        <v>364</v>
      </c>
      <c r="G128" s="296"/>
      <c r="H128" s="296" t="s">
        <v>416</v>
      </c>
      <c r="I128" s="296" t="s">
        <v>366</v>
      </c>
      <c r="J128" s="296" t="s">
        <v>415</v>
      </c>
      <c r="K128" s="344"/>
    </row>
    <row r="129" s="1" customFormat="1" ht="15" customHeight="1">
      <c r="B129" s="341"/>
      <c r="C129" s="296" t="s">
        <v>375</v>
      </c>
      <c r="D129" s="296"/>
      <c r="E129" s="296"/>
      <c r="F129" s="319" t="s">
        <v>370</v>
      </c>
      <c r="G129" s="296"/>
      <c r="H129" s="296" t="s">
        <v>376</v>
      </c>
      <c r="I129" s="296" t="s">
        <v>366</v>
      </c>
      <c r="J129" s="296">
        <v>15</v>
      </c>
      <c r="K129" s="344"/>
    </row>
    <row r="130" s="1" customFormat="1" ht="15" customHeight="1">
      <c r="B130" s="341"/>
      <c r="C130" s="322" t="s">
        <v>377</v>
      </c>
      <c r="D130" s="322"/>
      <c r="E130" s="322"/>
      <c r="F130" s="323" t="s">
        <v>370</v>
      </c>
      <c r="G130" s="322"/>
      <c r="H130" s="322" t="s">
        <v>378</v>
      </c>
      <c r="I130" s="322" t="s">
        <v>366</v>
      </c>
      <c r="J130" s="322">
        <v>15</v>
      </c>
      <c r="K130" s="344"/>
    </row>
    <row r="131" s="1" customFormat="1" ht="15" customHeight="1">
      <c r="B131" s="341"/>
      <c r="C131" s="322" t="s">
        <v>379</v>
      </c>
      <c r="D131" s="322"/>
      <c r="E131" s="322"/>
      <c r="F131" s="323" t="s">
        <v>370</v>
      </c>
      <c r="G131" s="322"/>
      <c r="H131" s="322" t="s">
        <v>380</v>
      </c>
      <c r="I131" s="322" t="s">
        <v>366</v>
      </c>
      <c r="J131" s="322">
        <v>20</v>
      </c>
      <c r="K131" s="344"/>
    </row>
    <row r="132" s="1" customFormat="1" ht="15" customHeight="1">
      <c r="B132" s="341"/>
      <c r="C132" s="322" t="s">
        <v>381</v>
      </c>
      <c r="D132" s="322"/>
      <c r="E132" s="322"/>
      <c r="F132" s="323" t="s">
        <v>370</v>
      </c>
      <c r="G132" s="322"/>
      <c r="H132" s="322" t="s">
        <v>382</v>
      </c>
      <c r="I132" s="322" t="s">
        <v>366</v>
      </c>
      <c r="J132" s="322">
        <v>20</v>
      </c>
      <c r="K132" s="344"/>
    </row>
    <row r="133" s="1" customFormat="1" ht="15" customHeight="1">
      <c r="B133" s="341"/>
      <c r="C133" s="296" t="s">
        <v>369</v>
      </c>
      <c r="D133" s="296"/>
      <c r="E133" s="296"/>
      <c r="F133" s="319" t="s">
        <v>370</v>
      </c>
      <c r="G133" s="296"/>
      <c r="H133" s="296" t="s">
        <v>404</v>
      </c>
      <c r="I133" s="296" t="s">
        <v>366</v>
      </c>
      <c r="J133" s="296">
        <v>50</v>
      </c>
      <c r="K133" s="344"/>
    </row>
    <row r="134" s="1" customFormat="1" ht="15" customHeight="1">
      <c r="B134" s="341"/>
      <c r="C134" s="296" t="s">
        <v>383</v>
      </c>
      <c r="D134" s="296"/>
      <c r="E134" s="296"/>
      <c r="F134" s="319" t="s">
        <v>370</v>
      </c>
      <c r="G134" s="296"/>
      <c r="H134" s="296" t="s">
        <v>404</v>
      </c>
      <c r="I134" s="296" t="s">
        <v>366</v>
      </c>
      <c r="J134" s="296">
        <v>50</v>
      </c>
      <c r="K134" s="344"/>
    </row>
    <row r="135" s="1" customFormat="1" ht="15" customHeight="1">
      <c r="B135" s="341"/>
      <c r="C135" s="296" t="s">
        <v>389</v>
      </c>
      <c r="D135" s="296"/>
      <c r="E135" s="296"/>
      <c r="F135" s="319" t="s">
        <v>370</v>
      </c>
      <c r="G135" s="296"/>
      <c r="H135" s="296" t="s">
        <v>404</v>
      </c>
      <c r="I135" s="296" t="s">
        <v>366</v>
      </c>
      <c r="J135" s="296">
        <v>50</v>
      </c>
      <c r="K135" s="344"/>
    </row>
    <row r="136" s="1" customFormat="1" ht="15" customHeight="1">
      <c r="B136" s="341"/>
      <c r="C136" s="296" t="s">
        <v>391</v>
      </c>
      <c r="D136" s="296"/>
      <c r="E136" s="296"/>
      <c r="F136" s="319" t="s">
        <v>370</v>
      </c>
      <c r="G136" s="296"/>
      <c r="H136" s="296" t="s">
        <v>404</v>
      </c>
      <c r="I136" s="296" t="s">
        <v>366</v>
      </c>
      <c r="J136" s="296">
        <v>50</v>
      </c>
      <c r="K136" s="344"/>
    </row>
    <row r="137" s="1" customFormat="1" ht="15" customHeight="1">
      <c r="B137" s="341"/>
      <c r="C137" s="296" t="s">
        <v>392</v>
      </c>
      <c r="D137" s="296"/>
      <c r="E137" s="296"/>
      <c r="F137" s="319" t="s">
        <v>370</v>
      </c>
      <c r="G137" s="296"/>
      <c r="H137" s="296" t="s">
        <v>417</v>
      </c>
      <c r="I137" s="296" t="s">
        <v>366</v>
      </c>
      <c r="J137" s="296">
        <v>255</v>
      </c>
      <c r="K137" s="344"/>
    </row>
    <row r="138" s="1" customFormat="1" ht="15" customHeight="1">
      <c r="B138" s="341"/>
      <c r="C138" s="296" t="s">
        <v>394</v>
      </c>
      <c r="D138" s="296"/>
      <c r="E138" s="296"/>
      <c r="F138" s="319" t="s">
        <v>364</v>
      </c>
      <c r="G138" s="296"/>
      <c r="H138" s="296" t="s">
        <v>418</v>
      </c>
      <c r="I138" s="296" t="s">
        <v>396</v>
      </c>
      <c r="J138" s="296"/>
      <c r="K138" s="344"/>
    </row>
    <row r="139" s="1" customFormat="1" ht="15" customHeight="1">
      <c r="B139" s="341"/>
      <c r="C139" s="296" t="s">
        <v>397</v>
      </c>
      <c r="D139" s="296"/>
      <c r="E139" s="296"/>
      <c r="F139" s="319" t="s">
        <v>364</v>
      </c>
      <c r="G139" s="296"/>
      <c r="H139" s="296" t="s">
        <v>419</v>
      </c>
      <c r="I139" s="296" t="s">
        <v>399</v>
      </c>
      <c r="J139" s="296"/>
      <c r="K139" s="344"/>
    </row>
    <row r="140" s="1" customFormat="1" ht="15" customHeight="1">
      <c r="B140" s="341"/>
      <c r="C140" s="296" t="s">
        <v>400</v>
      </c>
      <c r="D140" s="296"/>
      <c r="E140" s="296"/>
      <c r="F140" s="319" t="s">
        <v>364</v>
      </c>
      <c r="G140" s="296"/>
      <c r="H140" s="296" t="s">
        <v>400</v>
      </c>
      <c r="I140" s="296" t="s">
        <v>399</v>
      </c>
      <c r="J140" s="296"/>
      <c r="K140" s="344"/>
    </row>
    <row r="141" s="1" customFormat="1" ht="15" customHeight="1">
      <c r="B141" s="341"/>
      <c r="C141" s="296" t="s">
        <v>42</v>
      </c>
      <c r="D141" s="296"/>
      <c r="E141" s="296"/>
      <c r="F141" s="319" t="s">
        <v>364</v>
      </c>
      <c r="G141" s="296"/>
      <c r="H141" s="296" t="s">
        <v>420</v>
      </c>
      <c r="I141" s="296" t="s">
        <v>399</v>
      </c>
      <c r="J141" s="296"/>
      <c r="K141" s="344"/>
    </row>
    <row r="142" s="1" customFormat="1" ht="15" customHeight="1">
      <c r="B142" s="341"/>
      <c r="C142" s="296" t="s">
        <v>421</v>
      </c>
      <c r="D142" s="296"/>
      <c r="E142" s="296"/>
      <c r="F142" s="319" t="s">
        <v>364</v>
      </c>
      <c r="G142" s="296"/>
      <c r="H142" s="296" t="s">
        <v>422</v>
      </c>
      <c r="I142" s="296" t="s">
        <v>399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423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358</v>
      </c>
      <c r="D148" s="311"/>
      <c r="E148" s="311"/>
      <c r="F148" s="311" t="s">
        <v>359</v>
      </c>
      <c r="G148" s="312"/>
      <c r="H148" s="311" t="s">
        <v>58</v>
      </c>
      <c r="I148" s="311" t="s">
        <v>61</v>
      </c>
      <c r="J148" s="311" t="s">
        <v>360</v>
      </c>
      <c r="K148" s="310"/>
    </row>
    <row r="149" s="1" customFormat="1" ht="17.25" customHeight="1">
      <c r="B149" s="308"/>
      <c r="C149" s="313" t="s">
        <v>361</v>
      </c>
      <c r="D149" s="313"/>
      <c r="E149" s="313"/>
      <c r="F149" s="314" t="s">
        <v>362</v>
      </c>
      <c r="G149" s="315"/>
      <c r="H149" s="313"/>
      <c r="I149" s="313"/>
      <c r="J149" s="313" t="s">
        <v>363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367</v>
      </c>
      <c r="D151" s="296"/>
      <c r="E151" s="296"/>
      <c r="F151" s="349" t="s">
        <v>364</v>
      </c>
      <c r="G151" s="296"/>
      <c r="H151" s="348" t="s">
        <v>404</v>
      </c>
      <c r="I151" s="348" t="s">
        <v>366</v>
      </c>
      <c r="J151" s="348">
        <v>120</v>
      </c>
      <c r="K151" s="344"/>
    </row>
    <row r="152" s="1" customFormat="1" ht="15" customHeight="1">
      <c r="B152" s="321"/>
      <c r="C152" s="348" t="s">
        <v>413</v>
      </c>
      <c r="D152" s="296"/>
      <c r="E152" s="296"/>
      <c r="F152" s="349" t="s">
        <v>364</v>
      </c>
      <c r="G152" s="296"/>
      <c r="H152" s="348" t="s">
        <v>424</v>
      </c>
      <c r="I152" s="348" t="s">
        <v>366</v>
      </c>
      <c r="J152" s="348" t="s">
        <v>415</v>
      </c>
      <c r="K152" s="344"/>
    </row>
    <row r="153" s="1" customFormat="1" ht="15" customHeight="1">
      <c r="B153" s="321"/>
      <c r="C153" s="348" t="s">
        <v>312</v>
      </c>
      <c r="D153" s="296"/>
      <c r="E153" s="296"/>
      <c r="F153" s="349" t="s">
        <v>364</v>
      </c>
      <c r="G153" s="296"/>
      <c r="H153" s="348" t="s">
        <v>425</v>
      </c>
      <c r="I153" s="348" t="s">
        <v>366</v>
      </c>
      <c r="J153" s="348" t="s">
        <v>415</v>
      </c>
      <c r="K153" s="344"/>
    </row>
    <row r="154" s="1" customFormat="1" ht="15" customHeight="1">
      <c r="B154" s="321"/>
      <c r="C154" s="348" t="s">
        <v>369</v>
      </c>
      <c r="D154" s="296"/>
      <c r="E154" s="296"/>
      <c r="F154" s="349" t="s">
        <v>370</v>
      </c>
      <c r="G154" s="296"/>
      <c r="H154" s="348" t="s">
        <v>404</v>
      </c>
      <c r="I154" s="348" t="s">
        <v>366</v>
      </c>
      <c r="J154" s="348">
        <v>50</v>
      </c>
      <c r="K154" s="344"/>
    </row>
    <row r="155" s="1" customFormat="1" ht="15" customHeight="1">
      <c r="B155" s="321"/>
      <c r="C155" s="348" t="s">
        <v>372</v>
      </c>
      <c r="D155" s="296"/>
      <c r="E155" s="296"/>
      <c r="F155" s="349" t="s">
        <v>364</v>
      </c>
      <c r="G155" s="296"/>
      <c r="H155" s="348" t="s">
        <v>404</v>
      </c>
      <c r="I155" s="348" t="s">
        <v>374</v>
      </c>
      <c r="J155" s="348"/>
      <c r="K155" s="344"/>
    </row>
    <row r="156" s="1" customFormat="1" ht="15" customHeight="1">
      <c r="B156" s="321"/>
      <c r="C156" s="348" t="s">
        <v>383</v>
      </c>
      <c r="D156" s="296"/>
      <c r="E156" s="296"/>
      <c r="F156" s="349" t="s">
        <v>370</v>
      </c>
      <c r="G156" s="296"/>
      <c r="H156" s="348" t="s">
        <v>404</v>
      </c>
      <c r="I156" s="348" t="s">
        <v>366</v>
      </c>
      <c r="J156" s="348">
        <v>50</v>
      </c>
      <c r="K156" s="344"/>
    </row>
    <row r="157" s="1" customFormat="1" ht="15" customHeight="1">
      <c r="B157" s="321"/>
      <c r="C157" s="348" t="s">
        <v>391</v>
      </c>
      <c r="D157" s="296"/>
      <c r="E157" s="296"/>
      <c r="F157" s="349" t="s">
        <v>370</v>
      </c>
      <c r="G157" s="296"/>
      <c r="H157" s="348" t="s">
        <v>404</v>
      </c>
      <c r="I157" s="348" t="s">
        <v>366</v>
      </c>
      <c r="J157" s="348">
        <v>50</v>
      </c>
      <c r="K157" s="344"/>
    </row>
    <row r="158" s="1" customFormat="1" ht="15" customHeight="1">
      <c r="B158" s="321"/>
      <c r="C158" s="348" t="s">
        <v>389</v>
      </c>
      <c r="D158" s="296"/>
      <c r="E158" s="296"/>
      <c r="F158" s="349" t="s">
        <v>370</v>
      </c>
      <c r="G158" s="296"/>
      <c r="H158" s="348" t="s">
        <v>404</v>
      </c>
      <c r="I158" s="348" t="s">
        <v>366</v>
      </c>
      <c r="J158" s="348">
        <v>50</v>
      </c>
      <c r="K158" s="344"/>
    </row>
    <row r="159" s="1" customFormat="1" ht="15" customHeight="1">
      <c r="B159" s="321"/>
      <c r="C159" s="348" t="s">
        <v>98</v>
      </c>
      <c r="D159" s="296"/>
      <c r="E159" s="296"/>
      <c r="F159" s="349" t="s">
        <v>364</v>
      </c>
      <c r="G159" s="296"/>
      <c r="H159" s="348" t="s">
        <v>426</v>
      </c>
      <c r="I159" s="348" t="s">
        <v>366</v>
      </c>
      <c r="J159" s="348" t="s">
        <v>427</v>
      </c>
      <c r="K159" s="344"/>
    </row>
    <row r="160" s="1" customFormat="1" ht="15" customHeight="1">
      <c r="B160" s="321"/>
      <c r="C160" s="348" t="s">
        <v>428</v>
      </c>
      <c r="D160" s="296"/>
      <c r="E160" s="296"/>
      <c r="F160" s="349" t="s">
        <v>364</v>
      </c>
      <c r="G160" s="296"/>
      <c r="H160" s="348" t="s">
        <v>429</v>
      </c>
      <c r="I160" s="348" t="s">
        <v>399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430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358</v>
      </c>
      <c r="D166" s="311"/>
      <c r="E166" s="311"/>
      <c r="F166" s="311" t="s">
        <v>359</v>
      </c>
      <c r="G166" s="353"/>
      <c r="H166" s="354" t="s">
        <v>58</v>
      </c>
      <c r="I166" s="354" t="s">
        <v>61</v>
      </c>
      <c r="J166" s="311" t="s">
        <v>360</v>
      </c>
      <c r="K166" s="288"/>
    </row>
    <row r="167" s="1" customFormat="1" ht="17.25" customHeight="1">
      <c r="B167" s="289"/>
      <c r="C167" s="313" t="s">
        <v>361</v>
      </c>
      <c r="D167" s="313"/>
      <c r="E167" s="313"/>
      <c r="F167" s="314" t="s">
        <v>362</v>
      </c>
      <c r="G167" s="355"/>
      <c r="H167" s="356"/>
      <c r="I167" s="356"/>
      <c r="J167" s="313" t="s">
        <v>363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367</v>
      </c>
      <c r="D169" s="296"/>
      <c r="E169" s="296"/>
      <c r="F169" s="319" t="s">
        <v>364</v>
      </c>
      <c r="G169" s="296"/>
      <c r="H169" s="296" t="s">
        <v>404</v>
      </c>
      <c r="I169" s="296" t="s">
        <v>366</v>
      </c>
      <c r="J169" s="296">
        <v>120</v>
      </c>
      <c r="K169" s="344"/>
    </row>
    <row r="170" s="1" customFormat="1" ht="15" customHeight="1">
      <c r="B170" s="321"/>
      <c r="C170" s="296" t="s">
        <v>413</v>
      </c>
      <c r="D170" s="296"/>
      <c r="E170" s="296"/>
      <c r="F170" s="319" t="s">
        <v>364</v>
      </c>
      <c r="G170" s="296"/>
      <c r="H170" s="296" t="s">
        <v>414</v>
      </c>
      <c r="I170" s="296" t="s">
        <v>366</v>
      </c>
      <c r="J170" s="296" t="s">
        <v>415</v>
      </c>
      <c r="K170" s="344"/>
    </row>
    <row r="171" s="1" customFormat="1" ht="15" customHeight="1">
      <c r="B171" s="321"/>
      <c r="C171" s="296" t="s">
        <v>312</v>
      </c>
      <c r="D171" s="296"/>
      <c r="E171" s="296"/>
      <c r="F171" s="319" t="s">
        <v>364</v>
      </c>
      <c r="G171" s="296"/>
      <c r="H171" s="296" t="s">
        <v>431</v>
      </c>
      <c r="I171" s="296" t="s">
        <v>366</v>
      </c>
      <c r="J171" s="296" t="s">
        <v>415</v>
      </c>
      <c r="K171" s="344"/>
    </row>
    <row r="172" s="1" customFormat="1" ht="15" customHeight="1">
      <c r="B172" s="321"/>
      <c r="C172" s="296" t="s">
        <v>369</v>
      </c>
      <c r="D172" s="296"/>
      <c r="E172" s="296"/>
      <c r="F172" s="319" t="s">
        <v>370</v>
      </c>
      <c r="G172" s="296"/>
      <c r="H172" s="296" t="s">
        <v>431</v>
      </c>
      <c r="I172" s="296" t="s">
        <v>366</v>
      </c>
      <c r="J172" s="296">
        <v>50</v>
      </c>
      <c r="K172" s="344"/>
    </row>
    <row r="173" s="1" customFormat="1" ht="15" customHeight="1">
      <c r="B173" s="321"/>
      <c r="C173" s="296" t="s">
        <v>372</v>
      </c>
      <c r="D173" s="296"/>
      <c r="E173" s="296"/>
      <c r="F173" s="319" t="s">
        <v>364</v>
      </c>
      <c r="G173" s="296"/>
      <c r="H173" s="296" t="s">
        <v>431</v>
      </c>
      <c r="I173" s="296" t="s">
        <v>374</v>
      </c>
      <c r="J173" s="296"/>
      <c r="K173" s="344"/>
    </row>
    <row r="174" s="1" customFormat="1" ht="15" customHeight="1">
      <c r="B174" s="321"/>
      <c r="C174" s="296" t="s">
        <v>383</v>
      </c>
      <c r="D174" s="296"/>
      <c r="E174" s="296"/>
      <c r="F174" s="319" t="s">
        <v>370</v>
      </c>
      <c r="G174" s="296"/>
      <c r="H174" s="296" t="s">
        <v>431</v>
      </c>
      <c r="I174" s="296" t="s">
        <v>366</v>
      </c>
      <c r="J174" s="296">
        <v>50</v>
      </c>
      <c r="K174" s="344"/>
    </row>
    <row r="175" s="1" customFormat="1" ht="15" customHeight="1">
      <c r="B175" s="321"/>
      <c r="C175" s="296" t="s">
        <v>391</v>
      </c>
      <c r="D175" s="296"/>
      <c r="E175" s="296"/>
      <c r="F175" s="319" t="s">
        <v>370</v>
      </c>
      <c r="G175" s="296"/>
      <c r="H175" s="296" t="s">
        <v>431</v>
      </c>
      <c r="I175" s="296" t="s">
        <v>366</v>
      </c>
      <c r="J175" s="296">
        <v>50</v>
      </c>
      <c r="K175" s="344"/>
    </row>
    <row r="176" s="1" customFormat="1" ht="15" customHeight="1">
      <c r="B176" s="321"/>
      <c r="C176" s="296" t="s">
        <v>389</v>
      </c>
      <c r="D176" s="296"/>
      <c r="E176" s="296"/>
      <c r="F176" s="319" t="s">
        <v>370</v>
      </c>
      <c r="G176" s="296"/>
      <c r="H176" s="296" t="s">
        <v>431</v>
      </c>
      <c r="I176" s="296" t="s">
        <v>366</v>
      </c>
      <c r="J176" s="296">
        <v>50</v>
      </c>
      <c r="K176" s="344"/>
    </row>
    <row r="177" s="1" customFormat="1" ht="15" customHeight="1">
      <c r="B177" s="321"/>
      <c r="C177" s="296" t="s">
        <v>107</v>
      </c>
      <c r="D177" s="296"/>
      <c r="E177" s="296"/>
      <c r="F177" s="319" t="s">
        <v>364</v>
      </c>
      <c r="G177" s="296"/>
      <c r="H177" s="296" t="s">
        <v>432</v>
      </c>
      <c r="I177" s="296" t="s">
        <v>433</v>
      </c>
      <c r="J177" s="296"/>
      <c r="K177" s="344"/>
    </row>
    <row r="178" s="1" customFormat="1" ht="15" customHeight="1">
      <c r="B178" s="321"/>
      <c r="C178" s="296" t="s">
        <v>61</v>
      </c>
      <c r="D178" s="296"/>
      <c r="E178" s="296"/>
      <c r="F178" s="319" t="s">
        <v>364</v>
      </c>
      <c r="G178" s="296"/>
      <c r="H178" s="296" t="s">
        <v>434</v>
      </c>
      <c r="I178" s="296" t="s">
        <v>435</v>
      </c>
      <c r="J178" s="296">
        <v>1</v>
      </c>
      <c r="K178" s="344"/>
    </row>
    <row r="179" s="1" customFormat="1" ht="15" customHeight="1">
      <c r="B179" s="321"/>
      <c r="C179" s="296" t="s">
        <v>57</v>
      </c>
      <c r="D179" s="296"/>
      <c r="E179" s="296"/>
      <c r="F179" s="319" t="s">
        <v>364</v>
      </c>
      <c r="G179" s="296"/>
      <c r="H179" s="296" t="s">
        <v>436</v>
      </c>
      <c r="I179" s="296" t="s">
        <v>366</v>
      </c>
      <c r="J179" s="296">
        <v>20</v>
      </c>
      <c r="K179" s="344"/>
    </row>
    <row r="180" s="1" customFormat="1" ht="15" customHeight="1">
      <c r="B180" s="321"/>
      <c r="C180" s="296" t="s">
        <v>58</v>
      </c>
      <c r="D180" s="296"/>
      <c r="E180" s="296"/>
      <c r="F180" s="319" t="s">
        <v>364</v>
      </c>
      <c r="G180" s="296"/>
      <c r="H180" s="296" t="s">
        <v>437</v>
      </c>
      <c r="I180" s="296" t="s">
        <v>366</v>
      </c>
      <c r="J180" s="296">
        <v>255</v>
      </c>
      <c r="K180" s="344"/>
    </row>
    <row r="181" s="1" customFormat="1" ht="15" customHeight="1">
      <c r="B181" s="321"/>
      <c r="C181" s="296" t="s">
        <v>108</v>
      </c>
      <c r="D181" s="296"/>
      <c r="E181" s="296"/>
      <c r="F181" s="319" t="s">
        <v>364</v>
      </c>
      <c r="G181" s="296"/>
      <c r="H181" s="296" t="s">
        <v>328</v>
      </c>
      <c r="I181" s="296" t="s">
        <v>366</v>
      </c>
      <c r="J181" s="296">
        <v>10</v>
      </c>
      <c r="K181" s="344"/>
    </row>
    <row r="182" s="1" customFormat="1" ht="15" customHeight="1">
      <c r="B182" s="321"/>
      <c r="C182" s="296" t="s">
        <v>109</v>
      </c>
      <c r="D182" s="296"/>
      <c r="E182" s="296"/>
      <c r="F182" s="319" t="s">
        <v>364</v>
      </c>
      <c r="G182" s="296"/>
      <c r="H182" s="296" t="s">
        <v>438</v>
      </c>
      <c r="I182" s="296" t="s">
        <v>399</v>
      </c>
      <c r="J182" s="296"/>
      <c r="K182" s="344"/>
    </row>
    <row r="183" s="1" customFormat="1" ht="15" customHeight="1">
      <c r="B183" s="321"/>
      <c r="C183" s="296" t="s">
        <v>439</v>
      </c>
      <c r="D183" s="296"/>
      <c r="E183" s="296"/>
      <c r="F183" s="319" t="s">
        <v>364</v>
      </c>
      <c r="G183" s="296"/>
      <c r="H183" s="296" t="s">
        <v>440</v>
      </c>
      <c r="I183" s="296" t="s">
        <v>399</v>
      </c>
      <c r="J183" s="296"/>
      <c r="K183" s="344"/>
    </row>
    <row r="184" s="1" customFormat="1" ht="15" customHeight="1">
      <c r="B184" s="321"/>
      <c r="C184" s="296" t="s">
        <v>428</v>
      </c>
      <c r="D184" s="296"/>
      <c r="E184" s="296"/>
      <c r="F184" s="319" t="s">
        <v>364</v>
      </c>
      <c r="G184" s="296"/>
      <c r="H184" s="296" t="s">
        <v>441</v>
      </c>
      <c r="I184" s="296" t="s">
        <v>399</v>
      </c>
      <c r="J184" s="296"/>
      <c r="K184" s="344"/>
    </row>
    <row r="185" s="1" customFormat="1" ht="15" customHeight="1">
      <c r="B185" s="321"/>
      <c r="C185" s="296" t="s">
        <v>111</v>
      </c>
      <c r="D185" s="296"/>
      <c r="E185" s="296"/>
      <c r="F185" s="319" t="s">
        <v>370</v>
      </c>
      <c r="G185" s="296"/>
      <c r="H185" s="296" t="s">
        <v>442</v>
      </c>
      <c r="I185" s="296" t="s">
        <v>366</v>
      </c>
      <c r="J185" s="296">
        <v>50</v>
      </c>
      <c r="K185" s="344"/>
    </row>
    <row r="186" s="1" customFormat="1" ht="15" customHeight="1">
      <c r="B186" s="321"/>
      <c r="C186" s="296" t="s">
        <v>443</v>
      </c>
      <c r="D186" s="296"/>
      <c r="E186" s="296"/>
      <c r="F186" s="319" t="s">
        <v>370</v>
      </c>
      <c r="G186" s="296"/>
      <c r="H186" s="296" t="s">
        <v>444</v>
      </c>
      <c r="I186" s="296" t="s">
        <v>445</v>
      </c>
      <c r="J186" s="296"/>
      <c r="K186" s="344"/>
    </row>
    <row r="187" s="1" customFormat="1" ht="15" customHeight="1">
      <c r="B187" s="321"/>
      <c r="C187" s="296" t="s">
        <v>446</v>
      </c>
      <c r="D187" s="296"/>
      <c r="E187" s="296"/>
      <c r="F187" s="319" t="s">
        <v>370</v>
      </c>
      <c r="G187" s="296"/>
      <c r="H187" s="296" t="s">
        <v>447</v>
      </c>
      <c r="I187" s="296" t="s">
        <v>445</v>
      </c>
      <c r="J187" s="296"/>
      <c r="K187" s="344"/>
    </row>
    <row r="188" s="1" customFormat="1" ht="15" customHeight="1">
      <c r="B188" s="321"/>
      <c r="C188" s="296" t="s">
        <v>448</v>
      </c>
      <c r="D188" s="296"/>
      <c r="E188" s="296"/>
      <c r="F188" s="319" t="s">
        <v>370</v>
      </c>
      <c r="G188" s="296"/>
      <c r="H188" s="296" t="s">
        <v>449</v>
      </c>
      <c r="I188" s="296" t="s">
        <v>445</v>
      </c>
      <c r="J188" s="296"/>
      <c r="K188" s="344"/>
    </row>
    <row r="189" s="1" customFormat="1" ht="15" customHeight="1">
      <c r="B189" s="321"/>
      <c r="C189" s="357" t="s">
        <v>450</v>
      </c>
      <c r="D189" s="296"/>
      <c r="E189" s="296"/>
      <c r="F189" s="319" t="s">
        <v>370</v>
      </c>
      <c r="G189" s="296"/>
      <c r="H189" s="296" t="s">
        <v>451</v>
      </c>
      <c r="I189" s="296" t="s">
        <v>452</v>
      </c>
      <c r="J189" s="358" t="s">
        <v>453</v>
      </c>
      <c r="K189" s="344"/>
    </row>
    <row r="190" s="17" customFormat="1" ht="15" customHeight="1">
      <c r="B190" s="359"/>
      <c r="C190" s="360" t="s">
        <v>454</v>
      </c>
      <c r="D190" s="361"/>
      <c r="E190" s="361"/>
      <c r="F190" s="362" t="s">
        <v>370</v>
      </c>
      <c r="G190" s="361"/>
      <c r="H190" s="361" t="s">
        <v>455</v>
      </c>
      <c r="I190" s="361" t="s">
        <v>452</v>
      </c>
      <c r="J190" s="363" t="s">
        <v>453</v>
      </c>
      <c r="K190" s="364"/>
    </row>
    <row r="191" s="1" customFormat="1" ht="15" customHeight="1">
      <c r="B191" s="321"/>
      <c r="C191" s="357" t="s">
        <v>46</v>
      </c>
      <c r="D191" s="296"/>
      <c r="E191" s="296"/>
      <c r="F191" s="319" t="s">
        <v>364</v>
      </c>
      <c r="G191" s="296"/>
      <c r="H191" s="293" t="s">
        <v>456</v>
      </c>
      <c r="I191" s="296" t="s">
        <v>457</v>
      </c>
      <c r="J191" s="296"/>
      <c r="K191" s="344"/>
    </row>
    <row r="192" s="1" customFormat="1" ht="15" customHeight="1">
      <c r="B192" s="321"/>
      <c r="C192" s="357" t="s">
        <v>458</v>
      </c>
      <c r="D192" s="296"/>
      <c r="E192" s="296"/>
      <c r="F192" s="319" t="s">
        <v>364</v>
      </c>
      <c r="G192" s="296"/>
      <c r="H192" s="296" t="s">
        <v>459</v>
      </c>
      <c r="I192" s="296" t="s">
        <v>399</v>
      </c>
      <c r="J192" s="296"/>
      <c r="K192" s="344"/>
    </row>
    <row r="193" s="1" customFormat="1" ht="15" customHeight="1">
      <c r="B193" s="321"/>
      <c r="C193" s="357" t="s">
        <v>460</v>
      </c>
      <c r="D193" s="296"/>
      <c r="E193" s="296"/>
      <c r="F193" s="319" t="s">
        <v>364</v>
      </c>
      <c r="G193" s="296"/>
      <c r="H193" s="296" t="s">
        <v>461</v>
      </c>
      <c r="I193" s="296" t="s">
        <v>399</v>
      </c>
      <c r="J193" s="296"/>
      <c r="K193" s="344"/>
    </row>
    <row r="194" s="1" customFormat="1" ht="15" customHeight="1">
      <c r="B194" s="321"/>
      <c r="C194" s="357" t="s">
        <v>462</v>
      </c>
      <c r="D194" s="296"/>
      <c r="E194" s="296"/>
      <c r="F194" s="319" t="s">
        <v>370</v>
      </c>
      <c r="G194" s="296"/>
      <c r="H194" s="296" t="s">
        <v>463</v>
      </c>
      <c r="I194" s="296" t="s">
        <v>399</v>
      </c>
      <c r="J194" s="296"/>
      <c r="K194" s="344"/>
    </row>
    <row r="195" s="1" customFormat="1" ht="15" customHeight="1">
      <c r="B195" s="350"/>
      <c r="C195" s="365"/>
      <c r="D195" s="330"/>
      <c r="E195" s="330"/>
      <c r="F195" s="330"/>
      <c r="G195" s="330"/>
      <c r="H195" s="330"/>
      <c r="I195" s="330"/>
      <c r="J195" s="330"/>
      <c r="K195" s="351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32"/>
      <c r="C197" s="342"/>
      <c r="D197" s="342"/>
      <c r="E197" s="342"/>
      <c r="F197" s="352"/>
      <c r="G197" s="342"/>
      <c r="H197" s="342"/>
      <c r="I197" s="342"/>
      <c r="J197" s="342"/>
      <c r="K197" s="332"/>
    </row>
    <row r="198" s="1" customFormat="1" ht="18.75" customHeight="1"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</row>
    <row r="199" s="1" customFormat="1" ht="13.5">
      <c r="B199" s="283"/>
      <c r="C199" s="284"/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1">
      <c r="B200" s="286"/>
      <c r="C200" s="287" t="s">
        <v>464</v>
      </c>
      <c r="D200" s="287"/>
      <c r="E200" s="287"/>
      <c r="F200" s="287"/>
      <c r="G200" s="287"/>
      <c r="H200" s="287"/>
      <c r="I200" s="287"/>
      <c r="J200" s="287"/>
      <c r="K200" s="288"/>
    </row>
    <row r="201" s="1" customFormat="1" ht="25.5" customHeight="1">
      <c r="B201" s="286"/>
      <c r="C201" s="366" t="s">
        <v>465</v>
      </c>
      <c r="D201" s="366"/>
      <c r="E201" s="366"/>
      <c r="F201" s="366" t="s">
        <v>466</v>
      </c>
      <c r="G201" s="367"/>
      <c r="H201" s="366" t="s">
        <v>467</v>
      </c>
      <c r="I201" s="366"/>
      <c r="J201" s="366"/>
      <c r="K201" s="288"/>
    </row>
    <row r="202" s="1" customFormat="1" ht="5.25" customHeight="1">
      <c r="B202" s="321"/>
      <c r="C202" s="316"/>
      <c r="D202" s="316"/>
      <c r="E202" s="316"/>
      <c r="F202" s="316"/>
      <c r="G202" s="342"/>
      <c r="H202" s="316"/>
      <c r="I202" s="316"/>
      <c r="J202" s="316"/>
      <c r="K202" s="344"/>
    </row>
    <row r="203" s="1" customFormat="1" ht="15" customHeight="1">
      <c r="B203" s="321"/>
      <c r="C203" s="296" t="s">
        <v>457</v>
      </c>
      <c r="D203" s="296"/>
      <c r="E203" s="296"/>
      <c r="F203" s="319" t="s">
        <v>47</v>
      </c>
      <c r="G203" s="296"/>
      <c r="H203" s="296" t="s">
        <v>468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48</v>
      </c>
      <c r="G204" s="296"/>
      <c r="H204" s="296" t="s">
        <v>469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51</v>
      </c>
      <c r="G205" s="296"/>
      <c r="H205" s="296" t="s">
        <v>470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49</v>
      </c>
      <c r="G206" s="296"/>
      <c r="H206" s="296" t="s">
        <v>471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 t="s">
        <v>50</v>
      </c>
      <c r="G207" s="296"/>
      <c r="H207" s="296" t="s">
        <v>472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/>
      <c r="G208" s="296"/>
      <c r="H208" s="296"/>
      <c r="I208" s="296"/>
      <c r="J208" s="296"/>
      <c r="K208" s="344"/>
    </row>
    <row r="209" s="1" customFormat="1" ht="15" customHeight="1">
      <c r="B209" s="321"/>
      <c r="C209" s="296" t="s">
        <v>411</v>
      </c>
      <c r="D209" s="296"/>
      <c r="E209" s="296"/>
      <c r="F209" s="319" t="s">
        <v>83</v>
      </c>
      <c r="G209" s="296"/>
      <c r="H209" s="296" t="s">
        <v>473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309</v>
      </c>
      <c r="G210" s="296"/>
      <c r="H210" s="296" t="s">
        <v>310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307</v>
      </c>
      <c r="G211" s="296"/>
      <c r="H211" s="296" t="s">
        <v>474</v>
      </c>
      <c r="I211" s="296"/>
      <c r="J211" s="296"/>
      <c r="K211" s="344"/>
    </row>
    <row r="212" s="1" customFormat="1" ht="15" customHeight="1">
      <c r="B212" s="368"/>
      <c r="C212" s="296"/>
      <c r="D212" s="296"/>
      <c r="E212" s="296"/>
      <c r="F212" s="319" t="s">
        <v>87</v>
      </c>
      <c r="G212" s="357"/>
      <c r="H212" s="348" t="s">
        <v>88</v>
      </c>
      <c r="I212" s="348"/>
      <c r="J212" s="348"/>
      <c r="K212" s="369"/>
    </row>
    <row r="213" s="1" customFormat="1" ht="15" customHeight="1">
      <c r="B213" s="368"/>
      <c r="C213" s="296"/>
      <c r="D213" s="296"/>
      <c r="E213" s="296"/>
      <c r="F213" s="319" t="s">
        <v>198</v>
      </c>
      <c r="G213" s="357"/>
      <c r="H213" s="348" t="s">
        <v>201</v>
      </c>
      <c r="I213" s="348"/>
      <c r="J213" s="348"/>
      <c r="K213" s="369"/>
    </row>
    <row r="214" s="1" customFormat="1" ht="15" customHeight="1">
      <c r="B214" s="368"/>
      <c r="C214" s="296"/>
      <c r="D214" s="296"/>
      <c r="E214" s="296"/>
      <c r="F214" s="319"/>
      <c r="G214" s="357"/>
      <c r="H214" s="348"/>
      <c r="I214" s="348"/>
      <c r="J214" s="348"/>
      <c r="K214" s="369"/>
    </row>
    <row r="215" s="1" customFormat="1" ht="15" customHeight="1">
      <c r="B215" s="368"/>
      <c r="C215" s="296" t="s">
        <v>435</v>
      </c>
      <c r="D215" s="296"/>
      <c r="E215" s="296"/>
      <c r="F215" s="319">
        <v>1</v>
      </c>
      <c r="G215" s="357"/>
      <c r="H215" s="348" t="s">
        <v>475</v>
      </c>
      <c r="I215" s="348"/>
      <c r="J215" s="348"/>
      <c r="K215" s="369"/>
    </row>
    <row r="216" s="1" customFormat="1" ht="15" customHeight="1">
      <c r="B216" s="368"/>
      <c r="C216" s="296"/>
      <c r="D216" s="296"/>
      <c r="E216" s="296"/>
      <c r="F216" s="319">
        <v>2</v>
      </c>
      <c r="G216" s="357"/>
      <c r="H216" s="348" t="s">
        <v>476</v>
      </c>
      <c r="I216" s="348"/>
      <c r="J216" s="348"/>
      <c r="K216" s="369"/>
    </row>
    <row r="217" s="1" customFormat="1" ht="15" customHeight="1">
      <c r="B217" s="368"/>
      <c r="C217" s="296"/>
      <c r="D217" s="296"/>
      <c r="E217" s="296"/>
      <c r="F217" s="319">
        <v>3</v>
      </c>
      <c r="G217" s="357"/>
      <c r="H217" s="348" t="s">
        <v>477</v>
      </c>
      <c r="I217" s="348"/>
      <c r="J217" s="348"/>
      <c r="K217" s="369"/>
    </row>
    <row r="218" s="1" customFormat="1" ht="15" customHeight="1">
      <c r="B218" s="368"/>
      <c r="C218" s="296"/>
      <c r="D218" s="296"/>
      <c r="E218" s="296"/>
      <c r="F218" s="319">
        <v>4</v>
      </c>
      <c r="G218" s="357"/>
      <c r="H218" s="348" t="s">
        <v>478</v>
      </c>
      <c r="I218" s="348"/>
      <c r="J218" s="348"/>
      <c r="K218" s="369"/>
    </row>
    <row r="219" s="1" customFormat="1" ht="12.75" customHeight="1">
      <c r="B219" s="370"/>
      <c r="C219" s="371"/>
      <c r="D219" s="371"/>
      <c r="E219" s="371"/>
      <c r="F219" s="371"/>
      <c r="G219" s="371"/>
      <c r="H219" s="371"/>
      <c r="I219" s="371"/>
      <c r="J219" s="371"/>
      <c r="K219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Andrea Jandová</dc:creator>
  <cp:lastModifiedBy>Andrea Jandová</cp:lastModifiedBy>
  <dcterms:created xsi:type="dcterms:W3CDTF">2025-06-17T15:13:36Z</dcterms:created>
  <dcterms:modified xsi:type="dcterms:W3CDTF">2025-06-17T15:13:40Z</dcterms:modified>
</cp:coreProperties>
</file>